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ownloads/"/>
    </mc:Choice>
  </mc:AlternateContent>
  <xr:revisionPtr revIDLastSave="0" documentId="13_ncr:1_{8EC00DC8-50FE-1742-B9A6-5D681B0E7F88}" xr6:coauthVersionLast="38" xr6:coauthVersionMax="47" xr10:uidLastSave="{00000000-0000-0000-0000-000000000000}"/>
  <bookViews>
    <workbookView xWindow="0" yWindow="0" windowWidth="28800" windowHeight="18000" activeTab="1" xr2:uid="{00000000-000D-0000-FFFF-FFFF00000000}"/>
  </bookViews>
  <sheets>
    <sheet name="2302230100Income and Expenditur" sheetId="4" r:id="rId1"/>
    <sheet name="Sheet2" sheetId="8" r:id="rId2"/>
    <sheet name="Sheet1" sheetId="5" r:id="rId3"/>
    <sheet name="217" sheetId="7" state="hidden" r:id="rId4"/>
  </sheets>
  <definedNames>
    <definedName name="_xlnm.Print_Area" localSheetId="0">'2302230100Income and Expenditur'!$A$1:$G$200</definedName>
    <definedName name="_xlnm.Print_Titles" localSheetId="0">'2302230100Income and Expenditur'!$3:$3</definedName>
  </definedNames>
  <calcPr calcId="179021"/>
</workbook>
</file>

<file path=xl/calcChain.xml><?xml version="1.0" encoding="utf-8"?>
<calcChain xmlns="http://schemas.openxmlformats.org/spreadsheetml/2006/main">
  <c r="I25" i="4" l="1"/>
  <c r="H25" i="4"/>
  <c r="I127" i="4"/>
  <c r="H127" i="4"/>
  <c r="I94" i="4"/>
  <c r="H94" i="4"/>
  <c r="H156" i="4"/>
  <c r="I159" i="4"/>
  <c r="H159" i="4"/>
  <c r="I156" i="4"/>
  <c r="I151" i="4"/>
  <c r="H151" i="4"/>
  <c r="I147" i="4"/>
  <c r="H147" i="4"/>
  <c r="I143" i="4"/>
  <c r="H143" i="4"/>
  <c r="I138" i="4"/>
  <c r="H138" i="4"/>
  <c r="I135" i="4"/>
  <c r="H135" i="4"/>
  <c r="I130" i="4"/>
  <c r="H130" i="4"/>
  <c r="I122" i="4"/>
  <c r="H122" i="4"/>
  <c r="I117" i="4"/>
  <c r="H117" i="4"/>
  <c r="I112" i="4"/>
  <c r="H112" i="4"/>
  <c r="I109" i="4"/>
  <c r="H109" i="4"/>
  <c r="I104" i="4"/>
  <c r="H104" i="4"/>
  <c r="I99" i="4"/>
  <c r="H99" i="4"/>
  <c r="I90" i="4"/>
  <c r="H90" i="4"/>
  <c r="I85" i="4"/>
  <c r="H85" i="4"/>
  <c r="I81" i="4"/>
  <c r="H81" i="4"/>
  <c r="I77" i="4"/>
  <c r="H77" i="4"/>
  <c r="I74" i="4"/>
  <c r="H74" i="4"/>
  <c r="I68" i="4"/>
  <c r="H68" i="4"/>
  <c r="I64" i="4"/>
  <c r="H64" i="4"/>
  <c r="I61" i="4"/>
  <c r="H61" i="4"/>
  <c r="I56" i="4"/>
  <c r="H56" i="4"/>
  <c r="I51" i="4"/>
  <c r="H51" i="4"/>
  <c r="I48" i="4"/>
  <c r="H48" i="4"/>
  <c r="I42" i="4"/>
  <c r="H42" i="4"/>
  <c r="I37" i="4"/>
  <c r="H37" i="4"/>
  <c r="I32" i="4"/>
  <c r="H32" i="4"/>
  <c r="I28" i="4"/>
  <c r="H28" i="4"/>
  <c r="I17" i="4"/>
  <c r="H17" i="4"/>
  <c r="I12" i="4"/>
  <c r="H12" i="4"/>
  <c r="I9" i="4"/>
  <c r="H9" i="4"/>
  <c r="F198" i="4" l="1"/>
  <c r="G198" i="4"/>
  <c r="G160" i="4"/>
  <c r="F160" i="4" l="1"/>
  <c r="G199" i="4"/>
  <c r="F199" i="4" l="1"/>
</calcChain>
</file>

<file path=xl/sharedStrings.xml><?xml version="1.0" encoding="utf-8"?>
<sst xmlns="http://schemas.openxmlformats.org/spreadsheetml/2006/main" count="515" uniqueCount="201">
  <si>
    <t>State/FCT</t>
  </si>
  <si>
    <t>Gombe</t>
  </si>
  <si>
    <t>DP</t>
  </si>
  <si>
    <t>Labour Intensive Public Works (LIPW)</t>
  </si>
  <si>
    <t>Taraba</t>
  </si>
  <si>
    <t xml:space="preserve">Taraba Fadama CARES Project </t>
  </si>
  <si>
    <t>Delta</t>
  </si>
  <si>
    <t>Kogi</t>
  </si>
  <si>
    <t xml:space="preserve">State Cash Transfer Unit </t>
  </si>
  <si>
    <t>TGT LIVELIHOOD</t>
  </si>
  <si>
    <t>Benue</t>
  </si>
  <si>
    <t>SCCU</t>
  </si>
  <si>
    <t>Cross River</t>
  </si>
  <si>
    <t>Yobe</t>
  </si>
  <si>
    <t>RA 2 (FADAMA)</t>
  </si>
  <si>
    <t>Edo</t>
  </si>
  <si>
    <t>Katsina</t>
  </si>
  <si>
    <t>NG-CARES SCCU/DPs Income and Expenditure</t>
  </si>
  <si>
    <t>Total Expenditure</t>
  </si>
  <si>
    <t>Total Income</t>
  </si>
  <si>
    <t>SN</t>
  </si>
  <si>
    <t>Borno</t>
  </si>
  <si>
    <t>Ogun</t>
  </si>
  <si>
    <t>OGCSDA DLI 1.4</t>
  </si>
  <si>
    <t xml:space="preserve">Borno State Fadama NG Cares Result Area-2 </t>
  </si>
  <si>
    <t>Kwara</t>
  </si>
  <si>
    <t>LABOUR INTENSIVE PUBLIC WORKFARE (LIPW)</t>
  </si>
  <si>
    <t>Akwa Ibom</t>
  </si>
  <si>
    <t>Social Transfer</t>
  </si>
  <si>
    <t>AKROIMA (DLI 1.2)</t>
  </si>
  <si>
    <t>CSDA</t>
  </si>
  <si>
    <t>FADAMA</t>
  </si>
  <si>
    <t>SMEs</t>
  </si>
  <si>
    <t xml:space="preserve">Livelihood Support Unit </t>
  </si>
  <si>
    <t>Ekiti</t>
  </si>
  <si>
    <t>Borno state CSDA</t>
  </si>
  <si>
    <t>Kwara NG CARES Social Transfer (RA1, DLI 1.1)</t>
  </si>
  <si>
    <t>Fadama,RA2</t>
  </si>
  <si>
    <t>Ondo</t>
  </si>
  <si>
    <t xml:space="preserve">Labour Intensive Public Works </t>
  </si>
  <si>
    <t>Kebbi</t>
  </si>
  <si>
    <t>Gombe CSDA</t>
  </si>
  <si>
    <t>Abia</t>
  </si>
  <si>
    <t>DLI 1.4</t>
  </si>
  <si>
    <t>Kogi State Fadama RA2</t>
  </si>
  <si>
    <t>Ekiti State Fadama  Coordination Office</t>
  </si>
  <si>
    <t>Plateau</t>
  </si>
  <si>
    <t>Community and Social Development Agency</t>
  </si>
  <si>
    <t>Ekiti CSDA</t>
  </si>
  <si>
    <t>RA 3 SME PLATFORM DLI 3.2</t>
  </si>
  <si>
    <t>Bauchi</t>
  </si>
  <si>
    <t>RA3 BAUCHI</t>
  </si>
  <si>
    <t>ABIA CSDA _NGCARES</t>
  </si>
  <si>
    <t>Community Driven Development Social Implementation Unit Result Area 1 DLI 1.4 Community And Vulnerable Group Basic Services Delivery</t>
  </si>
  <si>
    <t>Edo State Community &amp; Social Development Agency-NG-CARES</t>
  </si>
  <si>
    <t>BOI GEEP</t>
  </si>
  <si>
    <t>FCT Abuja</t>
  </si>
  <si>
    <t>Benue CSDA</t>
  </si>
  <si>
    <t xml:space="preserve">FCT Fadama CARES Prog. </t>
  </si>
  <si>
    <t xml:space="preserve">LIPW </t>
  </si>
  <si>
    <t>Result Area  2</t>
  </si>
  <si>
    <t>Oyo</t>
  </si>
  <si>
    <t>OYO NG-CARES RESULT AREA 2</t>
  </si>
  <si>
    <t>Adamawa</t>
  </si>
  <si>
    <t xml:space="preserve">Fadama Result Area 2 </t>
  </si>
  <si>
    <t xml:space="preserve">Fadama Delivery Platform Bauchi </t>
  </si>
  <si>
    <t xml:space="preserve">DLI 1.2 LIPW </t>
  </si>
  <si>
    <t>Kwara Fadama CARES</t>
  </si>
  <si>
    <t>FCT CSDP</t>
  </si>
  <si>
    <t>Sokoto</t>
  </si>
  <si>
    <t>STATE CASH TRANSFER UNIT</t>
  </si>
  <si>
    <t>Oyo State Investment and Public Private Partnership Agency (OYSIPPA)</t>
  </si>
  <si>
    <t>Enugu</t>
  </si>
  <si>
    <t>Osun</t>
  </si>
  <si>
    <t>Ekiti State Cash Transfer Unit </t>
  </si>
  <si>
    <t xml:space="preserve">Labour Intensive Public Workfare/State Social Transfer </t>
  </si>
  <si>
    <t>RA3</t>
  </si>
  <si>
    <t xml:space="preserve">OYO STATE COMMUNITY AND SOCIAL DEVELOPMENT AGENCY </t>
  </si>
  <si>
    <t>Zamfara</t>
  </si>
  <si>
    <t xml:space="preserve">RESULT AREA 3 </t>
  </si>
  <si>
    <t>Nasarawa</t>
  </si>
  <si>
    <t>Livelihood Grant Support 1.3</t>
  </si>
  <si>
    <t>ABIA CARES LIPW</t>
  </si>
  <si>
    <t>Ebonyi</t>
  </si>
  <si>
    <t xml:space="preserve">EBONYI STATE FADAMA CARES </t>
  </si>
  <si>
    <t>RESULT AREA 2, ZAMFARA STATE</t>
  </si>
  <si>
    <t xml:space="preserve">ABIA STATE FOOD SECURITY NG CARES RESULT AREA 2 </t>
  </si>
  <si>
    <t>LIVELIHOOD SUPPORT UNIT (DLI 1.3)</t>
  </si>
  <si>
    <t xml:space="preserve">KWCSDA NG-CARES </t>
  </si>
  <si>
    <t>Bayelsa</t>
  </si>
  <si>
    <t>BY-CARES RA2 (FADAMA III)</t>
  </si>
  <si>
    <t>Niger</t>
  </si>
  <si>
    <t>NIGER STATE LABOR INTENSIVE WORK FARE (LIPW)</t>
  </si>
  <si>
    <t xml:space="preserve">State Cash Transfer Unit SCTU-Yobe </t>
  </si>
  <si>
    <t>Fadama (RA2)</t>
  </si>
  <si>
    <t>EBONYI CSDA</t>
  </si>
  <si>
    <t>Name of Delivery Platform</t>
  </si>
  <si>
    <t xml:space="preserve">CSDA BAYELSA </t>
  </si>
  <si>
    <t xml:space="preserve">Zamfara CSDA </t>
  </si>
  <si>
    <t>CSDA (RA1)</t>
  </si>
  <si>
    <t>RESULT AREA 3 (RA3) NIGER STATE</t>
  </si>
  <si>
    <t xml:space="preserve">Community and Social Development Agency </t>
  </si>
  <si>
    <t>LIPW</t>
  </si>
  <si>
    <t>EK-CARES RA3</t>
  </si>
  <si>
    <t>TRCARES - MICRO AND SMALL ENTERPRISE</t>
  </si>
  <si>
    <t>State Cash Transfer Unit</t>
  </si>
  <si>
    <t>SCTU</t>
  </si>
  <si>
    <t>N-CARES  Social Transfer  Unit</t>
  </si>
  <si>
    <t xml:space="preserve">Benue State Cash Transfer Unit </t>
  </si>
  <si>
    <t>Kano</t>
  </si>
  <si>
    <t>Kano Fadama CARES Delivery Unit</t>
  </si>
  <si>
    <t>LABOUR INTENSIVE PUBLIC WORKS (LIPW) DL1.2</t>
  </si>
  <si>
    <t>BYMEDA RA3</t>
  </si>
  <si>
    <t xml:space="preserve">OG CARES LABOUR INTENSIVE PUBLIC WORKS </t>
  </si>
  <si>
    <t>Benue State Fadama RA2</t>
  </si>
  <si>
    <t>DLI 3.2 KWARA RA3</t>
  </si>
  <si>
    <t>Rivers</t>
  </si>
  <si>
    <t>RIVCARES SME RA3</t>
  </si>
  <si>
    <t>Osun State Community &amp; Social Development Agency (Osun CSDA</t>
  </si>
  <si>
    <t>LIPW CRS</t>
  </si>
  <si>
    <t>LIPW UNIT DELTA STATE</t>
  </si>
  <si>
    <t>Katsina Result Area 3</t>
  </si>
  <si>
    <t>RESULT AREA 3 (PAWECA)</t>
  </si>
  <si>
    <t>CASH TRANSFER UNIT RIV_CARES</t>
  </si>
  <si>
    <t>FADAMA NG CARES</t>
  </si>
  <si>
    <t>EBONYI STATE SMALL AND MEDIUM ENTERPRISES DEVELOPMENT AGENCY (EBSMEDA)</t>
  </si>
  <si>
    <t>Result Area 3 (DLI 3.2 &amp; 3.3) - Edo State Skills Development Agency</t>
  </si>
  <si>
    <t>Kogi State Community and Social Development Agency (KGCSDA)</t>
  </si>
  <si>
    <t>Social Transfer (DLI 1.1)</t>
  </si>
  <si>
    <t>Kaduna</t>
  </si>
  <si>
    <t xml:space="preserve">DLI1.1 Social Transfer </t>
  </si>
  <si>
    <t xml:space="preserve">Katsina State Fadama Coordination Office </t>
  </si>
  <si>
    <t>Labour intensive Public works , Result Area,DLI 1.2</t>
  </si>
  <si>
    <t>NASARAWA CSDA</t>
  </si>
  <si>
    <t>SGT TR-CARES</t>
  </si>
  <si>
    <t>Delta State Micro, Small and Medium Enterprises Development Agency</t>
  </si>
  <si>
    <t>Social transfer (DLI 1.1)</t>
  </si>
  <si>
    <t>Result Area 3</t>
  </si>
  <si>
    <t>KEBBI STATE COMMUNITY AND SOCIAL DEVELOPMENT AGENCY</t>
  </si>
  <si>
    <t xml:space="preserve">Yobe CSDA </t>
  </si>
  <si>
    <t>KEBBI STATE CASH TRANSFER UNIT</t>
  </si>
  <si>
    <t>CSDA Bauchi</t>
  </si>
  <si>
    <t xml:space="preserve">KEBBI STATE FADAMA COORDINATING UNIT </t>
  </si>
  <si>
    <t>Ra3 sme board</t>
  </si>
  <si>
    <t>SOSMEDA RA 3.2</t>
  </si>
  <si>
    <t>DLI 1.1 and DLI 1.3</t>
  </si>
  <si>
    <t>Lagos</t>
  </si>
  <si>
    <t>KADUNA STATE ENTERPRISE DEVELOPMENT AGENCY (KADDEP)</t>
  </si>
  <si>
    <t xml:space="preserve">Labour intensive public workfare </t>
  </si>
  <si>
    <t>OGUN CARES FADAMA RA-2</t>
  </si>
  <si>
    <t>FCT Cash Transfer Unit</t>
  </si>
  <si>
    <t>SOCIAL TRANSFER (SCTU_NG-CARES)</t>
  </si>
  <si>
    <t>Jigawa</t>
  </si>
  <si>
    <t>ENUGU CSDA</t>
  </si>
  <si>
    <t>Enugu FADAMA</t>
  </si>
  <si>
    <t>Enugu SME Center</t>
  </si>
  <si>
    <t>COUNT</t>
  </si>
  <si>
    <t>RESULT AREA 2 FADAMA</t>
  </si>
  <si>
    <t xml:space="preserve">GRAND TOTAL </t>
  </si>
  <si>
    <t>Imo</t>
  </si>
  <si>
    <t>Imo CSDA</t>
  </si>
  <si>
    <t>Imo State Cash Transfer Unit</t>
  </si>
  <si>
    <t xml:space="preserve">Lagos State Employment Trust Fund (LSETF) </t>
  </si>
  <si>
    <t>Volunteer Corps Unit</t>
  </si>
  <si>
    <t>Livelihood Support Unit</t>
  </si>
  <si>
    <t xml:space="preserve">Abuja Enterprise Agency </t>
  </si>
  <si>
    <t>CSDA (DLI 1.4)</t>
  </si>
  <si>
    <t>Ministry of Commerce</t>
  </si>
  <si>
    <t>Livelihood</t>
  </si>
  <si>
    <t>Social Cash Transfer</t>
  </si>
  <si>
    <t xml:space="preserve">FADAMA </t>
  </si>
  <si>
    <t xml:space="preserve">DL 1.1 Social Transfer </t>
  </si>
  <si>
    <t>DLI 1.1 ( SOCIAL TRANSFER)</t>
  </si>
  <si>
    <t xml:space="preserve">CRS-MSE Delivery Unit </t>
  </si>
  <si>
    <t>Anambra</t>
  </si>
  <si>
    <t>FCT</t>
  </si>
  <si>
    <t>KRBBI STATE FADAMA COORDINATING OFFICE</t>
  </si>
  <si>
    <t>Fadama</t>
  </si>
  <si>
    <t>FADAMA PROJECT N-CARE</t>
  </si>
  <si>
    <t>N 295251253.</t>
  </si>
  <si>
    <t>KEBBI STATE SME UNIT</t>
  </si>
  <si>
    <t xml:space="preserve">LIPW BAUCHI </t>
  </si>
  <si>
    <t>FADAMA NCARE</t>
  </si>
  <si>
    <t>FADAMA N _CARES</t>
  </si>
  <si>
    <t>Oyo State Investment and Public Private Partnership Agency</t>
  </si>
  <si>
    <t>Kaduna Fadama CARES Result Area 2</t>
  </si>
  <si>
    <t xml:space="preserve">Kaduna State Community and Social Development Agency </t>
  </si>
  <si>
    <t>last batch from 217</t>
  </si>
  <si>
    <t>LIPW BAUCHI</t>
  </si>
  <si>
    <t>RA3 KOGI</t>
  </si>
  <si>
    <t>State Income</t>
  </si>
  <si>
    <t>State Expenditure</t>
  </si>
  <si>
    <t>Imo Fadama</t>
  </si>
  <si>
    <t>SOKOTO CSDA</t>
  </si>
  <si>
    <t>SOKOTO FADAMA</t>
  </si>
  <si>
    <t>CASH TRANSFER</t>
  </si>
  <si>
    <t>MSE</t>
  </si>
  <si>
    <t>3.2 operational grant</t>
  </si>
  <si>
    <t>Borno SMES</t>
  </si>
  <si>
    <t>1st July - 31st December 2023</t>
  </si>
  <si>
    <t>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</si>
</sst>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1"/>
      <name val="Georgia"/>
      <family val="1"/>
    </font>
    <font>
      <b/>
      <sz val="14"/>
      <color theme="1"/>
      <name val="Georgia"/>
      <family val="1"/>
    </font>
    <font>
      <sz val="14"/>
      <color theme="1"/>
      <name val="Calibri"/>
      <family val="2"/>
      <scheme val="minor"/>
    </font>
    <font>
      <b/>
      <sz val="14"/>
      <color rgb="FF002060"/>
      <name val="Georgia"/>
      <family val="1"/>
    </font>
    <font>
      <b/>
      <sz val="16"/>
      <color theme="1"/>
      <name val="Georgia"/>
      <family val="1"/>
    </font>
    <font>
      <sz val="16"/>
      <color theme="1"/>
      <name val="Georgia"/>
      <family val="1"/>
    </font>
    <font>
      <sz val="18"/>
      <color theme="1"/>
      <name val="Georgia"/>
      <family val="1"/>
    </font>
    <font>
      <b/>
      <sz val="18"/>
      <color theme="1"/>
      <name val="Georgia"/>
      <family val="1"/>
    </font>
    <font>
      <b/>
      <i/>
      <sz val="20"/>
      <color theme="9" tint="-0.499984740745262"/>
      <name val="Georgia"/>
      <family val="1"/>
    </font>
    <font>
      <b/>
      <sz val="16"/>
      <color theme="0"/>
      <name val="Georgia"/>
      <family val="1"/>
    </font>
    <font>
      <sz val="14"/>
      <color theme="1"/>
      <name val="Calibri"/>
      <family val="1"/>
      <scheme val="minor"/>
    </font>
    <font>
      <sz val="14"/>
      <color rgb="FFFF0000"/>
      <name val="Georgia"/>
      <family val="1"/>
    </font>
    <font>
      <sz val="14"/>
      <name val="Georgia"/>
      <family val="1"/>
    </font>
    <font>
      <sz val="16"/>
      <name val="Georgia"/>
      <family val="1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9D9D9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0">
    <xf numFmtId="0" fontId="0" fillId="0" borderId="0" xfId="0"/>
    <xf numFmtId="0" fontId="18" fillId="0" borderId="10" xfId="0" applyFont="1" applyBorder="1" applyAlignment="1">
      <alignment vertical="top"/>
    </xf>
    <xf numFmtId="0" fontId="18" fillId="0" borderId="10" xfId="0" applyFont="1" applyBorder="1" applyAlignment="1">
      <alignment vertical="top" wrapText="1"/>
    </xf>
    <xf numFmtId="0" fontId="19" fillId="0" borderId="10" xfId="0" applyFont="1" applyBorder="1" applyAlignment="1">
      <alignment vertical="top" wrapText="1"/>
    </xf>
    <xf numFmtId="43" fontId="19" fillId="0" borderId="10" xfId="1" applyFont="1" applyBorder="1" applyAlignment="1">
      <alignment horizontal="right" vertical="top" wrapText="1"/>
    </xf>
    <xf numFmtId="43" fontId="18" fillId="0" borderId="10" xfId="1" applyFont="1" applyBorder="1" applyAlignment="1">
      <alignment horizontal="right" vertical="top"/>
    </xf>
    <xf numFmtId="0" fontId="18" fillId="0" borderId="0" xfId="0" applyFont="1" applyAlignment="1">
      <alignment vertical="top"/>
    </xf>
    <xf numFmtId="0" fontId="19" fillId="0" borderId="10" xfId="0" applyFont="1" applyBorder="1" applyAlignment="1">
      <alignment horizontal="center" vertical="top" wrapText="1"/>
    </xf>
    <xf numFmtId="43" fontId="18" fillId="0" borderId="10" xfId="1" applyFont="1" applyBorder="1" applyAlignment="1">
      <alignment vertical="top"/>
    </xf>
    <xf numFmtId="0" fontId="20" fillId="0" borderId="10" xfId="0" applyFont="1" applyBorder="1"/>
    <xf numFmtId="43" fontId="20" fillId="0" borderId="10" xfId="1" applyFont="1" applyBorder="1"/>
    <xf numFmtId="0" fontId="19" fillId="0" borderId="0" xfId="0" applyFont="1" applyAlignment="1">
      <alignment vertical="top" wrapText="1"/>
    </xf>
    <xf numFmtId="0" fontId="18" fillId="0" borderId="0" xfId="0" applyFont="1" applyAlignment="1">
      <alignment horizontal="center" vertical="top"/>
    </xf>
    <xf numFmtId="0" fontId="18" fillId="0" borderId="0" xfId="0" applyFont="1" applyAlignment="1">
      <alignment vertical="top" wrapText="1"/>
    </xf>
    <xf numFmtId="43" fontId="18" fillId="0" borderId="0" xfId="1" applyFont="1" applyAlignment="1">
      <alignment horizontal="right" vertical="top"/>
    </xf>
    <xf numFmtId="0" fontId="20" fillId="35" borderId="10" xfId="0" applyFont="1" applyFill="1" applyBorder="1"/>
    <xf numFmtId="43" fontId="18" fillId="0" borderId="10" xfId="1" applyFont="1" applyBorder="1"/>
    <xf numFmtId="0" fontId="18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8" fillId="0" borderId="10" xfId="0" applyFont="1" applyBorder="1"/>
    <xf numFmtId="0" fontId="21" fillId="36" borderId="10" xfId="0" applyFont="1" applyFill="1" applyBorder="1" applyAlignment="1">
      <alignment vertical="top"/>
    </xf>
    <xf numFmtId="0" fontId="21" fillId="36" borderId="10" xfId="0" applyFont="1" applyFill="1" applyBorder="1" applyAlignment="1">
      <alignment horizontal="center" vertical="center"/>
    </xf>
    <xf numFmtId="43" fontId="21" fillId="36" borderId="10" xfId="1" applyFont="1" applyFill="1" applyBorder="1" applyAlignment="1">
      <alignment vertical="top"/>
    </xf>
    <xf numFmtId="0" fontId="21" fillId="36" borderId="0" xfId="0" applyFont="1" applyFill="1" applyAlignment="1">
      <alignment vertical="top"/>
    </xf>
    <xf numFmtId="0" fontId="22" fillId="34" borderId="0" xfId="0" applyFont="1" applyFill="1" applyAlignment="1">
      <alignment vertical="center"/>
    </xf>
    <xf numFmtId="0" fontId="19" fillId="0" borderId="10" xfId="0" applyFont="1" applyBorder="1" applyAlignment="1">
      <alignment vertical="top"/>
    </xf>
    <xf numFmtId="43" fontId="19" fillId="0" borderId="10" xfId="0" applyNumberFormat="1" applyFont="1" applyBorder="1" applyAlignment="1">
      <alignment vertical="top"/>
    </xf>
    <xf numFmtId="0" fontId="22" fillId="34" borderId="10" xfId="0" applyFont="1" applyFill="1" applyBorder="1" applyAlignment="1">
      <alignment vertical="center"/>
    </xf>
    <xf numFmtId="0" fontId="22" fillId="34" borderId="10" xfId="0" applyFont="1" applyFill="1" applyBorder="1" applyAlignment="1">
      <alignment horizontal="center" vertical="center"/>
    </xf>
    <xf numFmtId="0" fontId="22" fillId="34" borderId="10" xfId="0" applyFont="1" applyFill="1" applyBorder="1" applyAlignment="1">
      <alignment vertical="center" wrapText="1"/>
    </xf>
    <xf numFmtId="43" fontId="22" fillId="34" borderId="10" xfId="1" applyFont="1" applyFill="1" applyBorder="1" applyAlignment="1">
      <alignment horizontal="right" vertical="center"/>
    </xf>
    <xf numFmtId="0" fontId="18" fillId="0" borderId="0" xfId="0" applyFont="1"/>
    <xf numFmtId="4" fontId="0" fillId="0" borderId="0" xfId="0" applyNumberFormat="1"/>
    <xf numFmtId="0" fontId="18" fillId="36" borderId="10" xfId="0" applyFont="1" applyFill="1" applyBorder="1" applyAlignment="1">
      <alignment vertical="top"/>
    </xf>
    <xf numFmtId="0" fontId="18" fillId="36" borderId="10" xfId="0" applyFont="1" applyFill="1" applyBorder="1" applyAlignment="1">
      <alignment horizontal="center" vertical="center"/>
    </xf>
    <xf numFmtId="43" fontId="18" fillId="36" borderId="10" xfId="1" applyFont="1" applyFill="1" applyBorder="1" applyAlignment="1">
      <alignment vertical="top"/>
    </xf>
    <xf numFmtId="0" fontId="24" fillId="37" borderId="10" xfId="0" applyFont="1" applyFill="1" applyBorder="1" applyAlignment="1">
      <alignment horizontal="center" vertical="center"/>
    </xf>
    <xf numFmtId="0" fontId="24" fillId="37" borderId="10" xfId="0" applyFont="1" applyFill="1" applyBorder="1" applyAlignment="1">
      <alignment vertical="center"/>
    </xf>
    <xf numFmtId="0" fontId="25" fillId="37" borderId="10" xfId="0" applyFont="1" applyFill="1" applyBorder="1" applyAlignment="1">
      <alignment vertical="center"/>
    </xf>
    <xf numFmtId="43" fontId="24" fillId="37" borderId="10" xfId="1" applyFont="1" applyFill="1" applyBorder="1" applyAlignment="1">
      <alignment vertical="center"/>
    </xf>
    <xf numFmtId="43" fontId="23" fillId="0" borderId="10" xfId="1" applyFont="1" applyBorder="1"/>
    <xf numFmtId="0" fontId="23" fillId="0" borderId="10" xfId="0" applyFont="1" applyBorder="1"/>
    <xf numFmtId="0" fontId="18" fillId="0" borderId="10" xfId="0" applyFont="1" applyBorder="1" applyAlignment="1">
      <alignment horizontal="center" vertical="top" wrapText="1"/>
    </xf>
    <xf numFmtId="0" fontId="18" fillId="0" borderId="10" xfId="1" applyNumberFormat="1" applyFont="1" applyBorder="1" applyAlignment="1">
      <alignment horizontal="center"/>
    </xf>
    <xf numFmtId="43" fontId="18" fillId="0" borderId="10" xfId="0" applyNumberFormat="1" applyFont="1" applyBorder="1"/>
    <xf numFmtId="43" fontId="18" fillId="0" borderId="10" xfId="1" applyFont="1" applyBorder="1" applyAlignment="1">
      <alignment vertical="top" wrapText="1"/>
    </xf>
    <xf numFmtId="43" fontId="19" fillId="0" borderId="11" xfId="1" applyFont="1" applyBorder="1" applyAlignment="1">
      <alignment vertical="top" wrapText="1"/>
    </xf>
    <xf numFmtId="0" fontId="19" fillId="38" borderId="12" xfId="0" applyFont="1" applyFill="1" applyBorder="1" applyAlignment="1">
      <alignment vertical="top"/>
    </xf>
    <xf numFmtId="0" fontId="28" fillId="38" borderId="12" xfId="0" applyFont="1" applyFill="1" applyBorder="1"/>
    <xf numFmtId="43" fontId="18" fillId="0" borderId="0" xfId="0" applyNumberFormat="1" applyFont="1" applyAlignment="1">
      <alignment vertical="top"/>
    </xf>
    <xf numFmtId="3" fontId="18" fillId="0" borderId="0" xfId="0" applyNumberFormat="1" applyFont="1" applyAlignment="1">
      <alignment vertical="top"/>
    </xf>
    <xf numFmtId="4" fontId="18" fillId="0" borderId="0" xfId="0" applyNumberFormat="1" applyFont="1" applyAlignment="1">
      <alignment vertical="top"/>
    </xf>
    <xf numFmtId="0" fontId="18" fillId="0" borderId="13" xfId="0" applyFont="1" applyBorder="1" applyAlignment="1">
      <alignment vertical="top"/>
    </xf>
    <xf numFmtId="43" fontId="18" fillId="0" borderId="14" xfId="1" applyFont="1" applyBorder="1" applyAlignment="1">
      <alignment vertical="top"/>
    </xf>
    <xf numFmtId="0" fontId="30" fillId="0" borderId="10" xfId="0" applyFont="1" applyBorder="1" applyAlignment="1">
      <alignment vertical="top" wrapText="1"/>
    </xf>
    <xf numFmtId="43" fontId="30" fillId="0" borderId="10" xfId="1" applyFont="1" applyBorder="1" applyAlignment="1">
      <alignment horizontal="right" vertical="top"/>
    </xf>
    <xf numFmtId="43" fontId="30" fillId="0" borderId="0" xfId="0" applyNumberFormat="1" applyFont="1" applyAlignment="1">
      <alignment vertical="top"/>
    </xf>
    <xf numFmtId="0" fontId="29" fillId="0" borderId="10" xfId="0" applyFont="1" applyBorder="1" applyAlignment="1">
      <alignment vertical="top"/>
    </xf>
    <xf numFmtId="0" fontId="30" fillId="0" borderId="10" xfId="0" applyFont="1" applyBorder="1" applyAlignment="1">
      <alignment vertical="top"/>
    </xf>
    <xf numFmtId="43" fontId="30" fillId="0" borderId="10" xfId="1" applyFont="1" applyBorder="1" applyAlignment="1">
      <alignment vertical="top"/>
    </xf>
    <xf numFmtId="43" fontId="30" fillId="0" borderId="14" xfId="1" applyFont="1" applyBorder="1" applyAlignment="1">
      <alignment vertical="top"/>
    </xf>
    <xf numFmtId="0" fontId="30" fillId="0" borderId="10" xfId="0" applyFont="1" applyBorder="1"/>
    <xf numFmtId="43" fontId="30" fillId="0" borderId="10" xfId="1" applyFont="1" applyBorder="1"/>
    <xf numFmtId="43" fontId="31" fillId="0" borderId="10" xfId="1" applyFont="1" applyBorder="1"/>
    <xf numFmtId="0" fontId="27" fillId="33" borderId="10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3" fontId="18" fillId="0" borderId="0" xfId="0" applyNumberFormat="1" applyFont="1"/>
    <xf numFmtId="3" fontId="18" fillId="0" borderId="0" xfId="0" applyNumberFormat="1" applyFont="1"/>
    <xf numFmtId="4" fontId="18" fillId="0" borderId="0" xfId="0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5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1"/>
        <scheme val="minor"/>
      </font>
      <fill>
        <patternFill patternType="solid">
          <fgColor rgb="FF000000"/>
          <bgColor rgb="FFD9D9D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4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Georgia"/>
        <family val="1"/>
        <scheme val="none"/>
      </font>
      <fill>
        <patternFill patternType="solid">
          <fgColor rgb="FF000000"/>
          <bgColor rgb="FFD9D9D9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4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Georgia"/>
        <family val="1"/>
        <scheme val="none"/>
      </font>
      <numFmt numFmtId="35" formatCode="_(* #,##0.00_);_(* \(#,##0.00\);_(* &quot;-&quot;??_);_(@_)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Georgia"/>
        <family val="1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Georgia"/>
        <family val="1"/>
        <scheme val="none"/>
      </font>
      <numFmt numFmtId="35" formatCode="_(* #,##0.00_);_(* \(#,##0.00\);_(* &quot;-&quot;??_);_(@_)"/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Georgia"/>
        <family val="1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Georgia"/>
        <family val="1"/>
        <scheme val="none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Georgia"/>
        <family val="1"/>
        <scheme val="none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Georgia"/>
        <family val="1"/>
        <scheme val="none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Georgia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Georgia"/>
        <family val="1"/>
        <scheme val="none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Georgia"/>
        <family val="1"/>
        <scheme val="none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Georgia"/>
        <family val="1"/>
        <scheme val="none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Georgia"/>
        <family val="1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Georgia"/>
        <family val="1"/>
        <scheme val="none"/>
      </font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Georgia"/>
        <family val="1"/>
        <scheme val="none"/>
      </font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4"/>
        <family val="1"/>
      </font>
      <fill>
        <patternFill patternType="solid">
          <fgColor rgb="FF000000"/>
          <bgColor rgb="FFD9D9D9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Georgia"/>
        <family val="1"/>
        <scheme val="none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356" displayName="Table356" ref="A3:I198" totalsRowCount="1" headerRowDxfId="58" dataDxfId="56" totalsRowDxfId="54" headerRowBorderDxfId="57" tableBorderDxfId="55" totalsRowBorderDxfId="53" headerRowCellStyle="Comma">
  <autoFilter ref="A3:I197" xr:uid="{00000000-0009-0000-0100-000005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sortState ref="A4:G194">
    <sortCondition ref="C4:C194"/>
    <sortCondition ref="B4:B194"/>
  </sortState>
  <tableColumns count="9">
    <tableColumn id="1" xr3:uid="{00000000-0010-0000-0200-000001000000}" name="SN" dataDxfId="52" totalsRowDxfId="51"/>
    <tableColumn id="2" xr3:uid="{00000000-0010-0000-0200-000002000000}" name="State/FCT" dataDxfId="50" totalsRowDxfId="49"/>
    <tableColumn id="7" xr3:uid="{00000000-0010-0000-0200-000007000000}" name="DP" dataDxfId="48" totalsRowDxfId="47"/>
    <tableColumn id="3" xr3:uid="{00000000-0010-0000-0200-000003000000}" name="COUNT" dataDxfId="46" totalsRowDxfId="45"/>
    <tableColumn id="4" xr3:uid="{00000000-0010-0000-0200-000004000000}" name="Name of Delivery Platform" dataDxfId="44" totalsRowDxfId="43"/>
    <tableColumn id="5" xr3:uid="{00000000-0010-0000-0200-000005000000}" name="Total Income" totalsRowFunction="custom" dataDxfId="42" totalsRowDxfId="41" dataCellStyle="Comma">
      <totalsRowFormula>SUBTOTAL(109,F163:F194)</totalsRowFormula>
    </tableColumn>
    <tableColumn id="6" xr3:uid="{00000000-0010-0000-0200-000006000000}" name="Total Expenditure" totalsRowFunction="custom" dataDxfId="40" totalsRowDxfId="39" dataCellStyle="Comma">
      <totalsRowFormula>SUBTOTAL(109,G163:G194)</totalsRowFormula>
    </tableColumn>
    <tableColumn id="8" xr3:uid="{DD5F8D12-6F40-0D4E-9F51-090ED829B949}" name="State Income" dataDxfId="38" totalsRowDxfId="37"/>
    <tableColumn id="9" xr3:uid="{9D1AD590-1045-564B-96E9-1FBD8F4FE541}" name="State Expenditure" dataDxfId="36" totalsRowDxfId="3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99"/>
  <sheetViews>
    <sheetView topLeftCell="A6" zoomScale="125" zoomScaleNormal="96" workbookViewId="0">
      <selection activeCell="B3" sqref="B1:B1048576"/>
    </sheetView>
  </sheetViews>
  <sheetFormatPr baseColWidth="10" defaultColWidth="17.5" defaultRowHeight="18" x14ac:dyDescent="0.2"/>
  <cols>
    <col min="1" max="1" width="5.6640625" style="6" customWidth="1"/>
    <col min="2" max="2" width="16.1640625" style="6" customWidth="1"/>
    <col min="3" max="3" width="6.1640625" style="6" hidden="1" customWidth="1"/>
    <col min="4" max="4" width="11.1640625" style="12" customWidth="1"/>
    <col min="5" max="5" width="59.6640625" style="13" customWidth="1"/>
    <col min="6" max="6" width="34.6640625" style="14" customWidth="1"/>
    <col min="7" max="7" width="34.1640625" style="14" customWidth="1"/>
    <col min="8" max="8" width="29.5" style="6" customWidth="1"/>
    <col min="9" max="9" width="28" style="6" customWidth="1"/>
    <col min="10" max="16384" width="17.5" style="6"/>
  </cols>
  <sheetData>
    <row r="1" spans="1:9" ht="32" customHeight="1" x14ac:dyDescent="0.2">
      <c r="A1" s="64" t="s">
        <v>17</v>
      </c>
      <c r="B1" s="64"/>
      <c r="C1" s="64"/>
      <c r="D1" s="64"/>
      <c r="E1" s="64"/>
      <c r="F1" s="64"/>
      <c r="G1" s="64"/>
    </row>
    <row r="2" spans="1:9" ht="35" customHeight="1" x14ac:dyDescent="0.2">
      <c r="A2" s="65" t="s">
        <v>199</v>
      </c>
      <c r="B2" s="65"/>
      <c r="C2" s="65"/>
      <c r="D2" s="65"/>
      <c r="E2" s="65"/>
      <c r="F2" s="65"/>
      <c r="G2" s="65"/>
    </row>
    <row r="3" spans="1:9" s="11" customFormat="1" ht="19" x14ac:dyDescent="0.2">
      <c r="A3" s="3" t="s">
        <v>20</v>
      </c>
      <c r="B3" s="3" t="s">
        <v>0</v>
      </c>
      <c r="C3" s="3" t="s">
        <v>2</v>
      </c>
      <c r="D3" s="7" t="s">
        <v>156</v>
      </c>
      <c r="E3" s="3" t="s">
        <v>96</v>
      </c>
      <c r="F3" s="4" t="s">
        <v>19</v>
      </c>
      <c r="G3" s="4" t="s">
        <v>18</v>
      </c>
      <c r="H3" s="46" t="s">
        <v>190</v>
      </c>
      <c r="I3" s="46" t="s">
        <v>191</v>
      </c>
    </row>
    <row r="4" spans="1:9" ht="19" x14ac:dyDescent="0.2">
      <c r="A4" s="1">
        <v>1</v>
      </c>
      <c r="B4" s="1" t="s">
        <v>42</v>
      </c>
      <c r="C4" s="1" t="s">
        <v>2</v>
      </c>
      <c r="D4" s="17">
        <v>1</v>
      </c>
      <c r="E4" s="2" t="s">
        <v>82</v>
      </c>
      <c r="F4" s="5">
        <v>305763561.82999998</v>
      </c>
      <c r="G4" s="5">
        <v>212493540.49000001</v>
      </c>
    </row>
    <row r="5" spans="1:9" ht="19" x14ac:dyDescent="0.2">
      <c r="A5" s="1">
        <v>2</v>
      </c>
      <c r="B5" s="1"/>
      <c r="C5" s="1" t="s">
        <v>2</v>
      </c>
      <c r="D5" s="17">
        <v>2</v>
      </c>
      <c r="E5" s="2" t="s">
        <v>52</v>
      </c>
      <c r="F5" s="5">
        <v>447850764.60000002</v>
      </c>
      <c r="G5" s="5">
        <v>267387760.94</v>
      </c>
    </row>
    <row r="6" spans="1:9" ht="20" customHeight="1" x14ac:dyDescent="0.2">
      <c r="A6" s="1">
        <v>3</v>
      </c>
      <c r="B6" s="1"/>
      <c r="C6" s="1" t="s">
        <v>2</v>
      </c>
      <c r="D6" s="17">
        <v>3</v>
      </c>
      <c r="E6" s="2" t="s">
        <v>86</v>
      </c>
      <c r="F6" s="5">
        <v>1356026187.5699999</v>
      </c>
      <c r="G6" s="5">
        <v>820226161.59000003</v>
      </c>
    </row>
    <row r="7" spans="1:9" ht="19" x14ac:dyDescent="0.2">
      <c r="A7" s="1">
        <v>4</v>
      </c>
      <c r="B7" s="1"/>
      <c r="C7" s="1" t="s">
        <v>2</v>
      </c>
      <c r="D7" s="17">
        <v>4</v>
      </c>
      <c r="E7" s="2" t="s">
        <v>55</v>
      </c>
      <c r="F7" s="5">
        <v>754001000</v>
      </c>
      <c r="G7" s="5">
        <v>737580899.49000001</v>
      </c>
    </row>
    <row r="8" spans="1:9" ht="24" customHeight="1" x14ac:dyDescent="0.2">
      <c r="A8" s="1">
        <v>5</v>
      </c>
      <c r="B8" s="1"/>
      <c r="C8" s="1" t="s">
        <v>2</v>
      </c>
      <c r="D8" s="17">
        <v>5</v>
      </c>
      <c r="E8" s="2" t="s">
        <v>171</v>
      </c>
      <c r="F8" s="45">
        <v>29792500000</v>
      </c>
      <c r="G8" s="45">
        <v>13196380524</v>
      </c>
    </row>
    <row r="9" spans="1:9" ht="24" customHeight="1" x14ac:dyDescent="0.2">
      <c r="A9" s="1">
        <v>6</v>
      </c>
      <c r="B9" s="1"/>
      <c r="C9" s="1" t="s">
        <v>2</v>
      </c>
      <c r="D9" s="17">
        <v>6</v>
      </c>
      <c r="E9" s="2" t="s">
        <v>49</v>
      </c>
      <c r="F9" s="5">
        <v>1250302715.4000001</v>
      </c>
      <c r="G9" s="5">
        <v>1230214450</v>
      </c>
      <c r="H9" s="49">
        <f>SUM(F4:F9)</f>
        <v>33906444229.400002</v>
      </c>
      <c r="I9" s="49">
        <f>SUM(G4:G9)</f>
        <v>16464283336.51</v>
      </c>
    </row>
    <row r="10" spans="1:9" ht="18" customHeight="1" x14ac:dyDescent="0.2">
      <c r="A10" s="1">
        <v>7</v>
      </c>
      <c r="B10" s="1" t="s">
        <v>63</v>
      </c>
      <c r="C10" s="1" t="s">
        <v>2</v>
      </c>
      <c r="D10" s="17">
        <v>1</v>
      </c>
      <c r="E10" s="19" t="s">
        <v>166</v>
      </c>
      <c r="F10" s="16">
        <v>741454898.58000004</v>
      </c>
      <c r="G10" s="16">
        <v>400007864.23000002</v>
      </c>
    </row>
    <row r="11" spans="1:9" ht="19" x14ac:dyDescent="0.2">
      <c r="A11" s="1">
        <v>8</v>
      </c>
      <c r="B11" s="1"/>
      <c r="C11" s="1" t="s">
        <v>2</v>
      </c>
      <c r="D11" s="17">
        <v>2</v>
      </c>
      <c r="E11" s="2" t="s">
        <v>64</v>
      </c>
      <c r="F11" s="5">
        <v>998064535.05999994</v>
      </c>
      <c r="G11" s="5">
        <v>565110120.02999997</v>
      </c>
    </row>
    <row r="12" spans="1:9" x14ac:dyDescent="0.2">
      <c r="A12" s="1">
        <v>9</v>
      </c>
      <c r="B12" s="1"/>
      <c r="C12" s="1" t="s">
        <v>2</v>
      </c>
      <c r="D12" s="17">
        <v>3</v>
      </c>
      <c r="E12" s="1" t="s">
        <v>122</v>
      </c>
      <c r="F12" s="8">
        <v>314030257.45999998</v>
      </c>
      <c r="G12" s="8">
        <v>295932296.12</v>
      </c>
      <c r="H12" s="49">
        <f>SUM(F10:F12)</f>
        <v>2053549691.0999999</v>
      </c>
      <c r="I12" s="49">
        <f>SUM(G10:G12)</f>
        <v>1261050280.3800001</v>
      </c>
    </row>
    <row r="13" spans="1:9" ht="21" customHeight="1" x14ac:dyDescent="0.2">
      <c r="A13" s="1">
        <v>10</v>
      </c>
      <c r="B13" s="1" t="s">
        <v>27</v>
      </c>
      <c r="C13" s="1" t="s">
        <v>2</v>
      </c>
      <c r="D13" s="17">
        <v>1</v>
      </c>
      <c r="E13" s="2" t="s">
        <v>29</v>
      </c>
      <c r="F13" s="5">
        <v>558481.86</v>
      </c>
      <c r="G13" s="5">
        <v>471510.32</v>
      </c>
    </row>
    <row r="14" spans="1:9" ht="19" x14ac:dyDescent="0.2">
      <c r="A14" s="1">
        <v>11</v>
      </c>
      <c r="B14" s="1"/>
      <c r="C14" s="1" t="s">
        <v>2</v>
      </c>
      <c r="D14" s="17">
        <v>2</v>
      </c>
      <c r="E14" s="2" t="s">
        <v>30</v>
      </c>
      <c r="F14" s="5">
        <v>4135384</v>
      </c>
      <c r="G14" s="5">
        <v>0</v>
      </c>
    </row>
    <row r="15" spans="1:9" ht="20" customHeight="1" x14ac:dyDescent="0.2">
      <c r="A15" s="1">
        <v>12</v>
      </c>
      <c r="B15" s="1"/>
      <c r="C15" s="1" t="s">
        <v>2</v>
      </c>
      <c r="D15" s="17">
        <v>3</v>
      </c>
      <c r="E15" s="2" t="s">
        <v>31</v>
      </c>
      <c r="F15" s="5">
        <v>14112345.98</v>
      </c>
      <c r="G15" s="5">
        <v>13409300.810000001</v>
      </c>
    </row>
    <row r="16" spans="1:9" ht="24" customHeight="1" x14ac:dyDescent="0.2">
      <c r="A16" s="1">
        <v>13</v>
      </c>
      <c r="B16" s="1"/>
      <c r="C16" s="1" t="s">
        <v>2</v>
      </c>
      <c r="D16" s="17">
        <v>4</v>
      </c>
      <c r="E16" s="2" t="s">
        <v>32</v>
      </c>
      <c r="F16" s="5">
        <v>14312.87</v>
      </c>
      <c r="G16" s="5">
        <v>0</v>
      </c>
    </row>
    <row r="17" spans="1:9" ht="19.25" customHeight="1" x14ac:dyDescent="0.2">
      <c r="A17" s="1">
        <v>14</v>
      </c>
      <c r="B17" s="1"/>
      <c r="C17" s="1" t="s">
        <v>2</v>
      </c>
      <c r="D17" s="17">
        <v>5</v>
      </c>
      <c r="E17" s="2" t="s">
        <v>28</v>
      </c>
      <c r="F17" s="5">
        <v>4818653.46</v>
      </c>
      <c r="G17" s="5">
        <v>4367175.13</v>
      </c>
      <c r="H17" s="49">
        <f>SUM(F13:F17)</f>
        <v>23639178.170000002</v>
      </c>
      <c r="I17" s="49">
        <f>SUM(G13:G17)</f>
        <v>18247986.260000002</v>
      </c>
    </row>
    <row r="18" spans="1:9" ht="19.25" customHeight="1" x14ac:dyDescent="0.2">
      <c r="A18" s="1">
        <v>15</v>
      </c>
      <c r="B18" s="1" t="s">
        <v>174</v>
      </c>
      <c r="C18" s="1"/>
      <c r="D18" s="17">
        <v>1</v>
      </c>
      <c r="E18" s="1" t="s">
        <v>106</v>
      </c>
      <c r="F18" s="8">
        <v>0</v>
      </c>
      <c r="G18" s="8">
        <v>0</v>
      </c>
    </row>
    <row r="19" spans="1:9" ht="19.25" customHeight="1" x14ac:dyDescent="0.2">
      <c r="A19" s="1">
        <v>16</v>
      </c>
      <c r="B19" s="1"/>
      <c r="C19" s="1"/>
      <c r="D19" s="17">
        <v>2</v>
      </c>
      <c r="E19" s="1" t="s">
        <v>30</v>
      </c>
      <c r="F19" s="8">
        <v>0</v>
      </c>
      <c r="G19" s="8">
        <v>0</v>
      </c>
      <c r="H19" s="6">
        <v>0</v>
      </c>
      <c r="I19" s="6">
        <v>0</v>
      </c>
    </row>
    <row r="20" spans="1:9" x14ac:dyDescent="0.2">
      <c r="A20" s="1">
        <v>17</v>
      </c>
      <c r="B20" s="1" t="s">
        <v>50</v>
      </c>
      <c r="C20" s="1" t="s">
        <v>2</v>
      </c>
      <c r="D20" s="17">
        <v>1</v>
      </c>
      <c r="E20" s="1" t="s">
        <v>141</v>
      </c>
      <c r="F20" s="8">
        <v>187845445.81999999</v>
      </c>
      <c r="G20" s="8">
        <v>183847246.22</v>
      </c>
    </row>
    <row r="21" spans="1:9" ht="21" customHeight="1" x14ac:dyDescent="0.2">
      <c r="A21" s="1">
        <v>18</v>
      </c>
      <c r="B21" s="1"/>
      <c r="C21" s="1" t="s">
        <v>2</v>
      </c>
      <c r="D21" s="17">
        <v>2</v>
      </c>
      <c r="E21" s="2" t="s">
        <v>65</v>
      </c>
      <c r="F21" s="5">
        <v>201504000</v>
      </c>
      <c r="G21" s="5">
        <v>134327192.83000001</v>
      </c>
    </row>
    <row r="22" spans="1:9" ht="19.25" customHeight="1" x14ac:dyDescent="0.2">
      <c r="A22" s="1">
        <v>19</v>
      </c>
      <c r="B22" s="1"/>
      <c r="C22" s="1" t="s">
        <v>2</v>
      </c>
      <c r="D22" s="17">
        <v>3</v>
      </c>
      <c r="E22" s="54" t="s">
        <v>81</v>
      </c>
      <c r="F22" s="55">
        <v>76648300</v>
      </c>
      <c r="G22" s="55">
        <v>76635461.730000004</v>
      </c>
    </row>
    <row r="23" spans="1:9" ht="19" x14ac:dyDescent="0.2">
      <c r="A23" s="1">
        <v>20</v>
      </c>
      <c r="B23" s="1"/>
      <c r="C23" s="1" t="s">
        <v>2</v>
      </c>
      <c r="D23" s="17">
        <v>4</v>
      </c>
      <c r="E23" s="2" t="s">
        <v>51</v>
      </c>
      <c r="F23" s="5">
        <v>120046922.05</v>
      </c>
      <c r="G23" s="5">
        <v>119996364.2</v>
      </c>
    </row>
    <row r="24" spans="1:9" x14ac:dyDescent="0.2">
      <c r="A24" s="1">
        <v>21</v>
      </c>
      <c r="B24" s="1"/>
      <c r="C24" s="1" t="s">
        <v>2</v>
      </c>
      <c r="D24" s="17">
        <v>5</v>
      </c>
      <c r="E24" s="1" t="s">
        <v>28</v>
      </c>
      <c r="F24" s="8">
        <v>0</v>
      </c>
      <c r="G24" s="8">
        <v>0</v>
      </c>
    </row>
    <row r="25" spans="1:9" ht="21" x14ac:dyDescent="0.25">
      <c r="A25" s="1">
        <v>22</v>
      </c>
      <c r="B25" s="1"/>
      <c r="C25" s="1"/>
      <c r="D25" s="17">
        <v>6</v>
      </c>
      <c r="E25" s="57" t="s">
        <v>188</v>
      </c>
      <c r="F25" s="63">
        <v>76648300</v>
      </c>
      <c r="G25" s="63">
        <v>76635461.730000004</v>
      </c>
      <c r="H25" s="49">
        <f>SUM(F20:F25)</f>
        <v>662692967.87</v>
      </c>
      <c r="I25" s="56">
        <f>SUM(G20:G25)</f>
        <v>591441726.71000004</v>
      </c>
    </row>
    <row r="26" spans="1:9" ht="20" customHeight="1" x14ac:dyDescent="0.2">
      <c r="A26" s="1">
        <v>23</v>
      </c>
      <c r="B26" s="1" t="s">
        <v>89</v>
      </c>
      <c r="C26" s="1" t="s">
        <v>2</v>
      </c>
      <c r="D26" s="17">
        <v>1</v>
      </c>
      <c r="E26" s="2" t="s">
        <v>90</v>
      </c>
      <c r="F26" s="55">
        <v>1001306527.45</v>
      </c>
      <c r="G26" s="55">
        <v>598474284.88999999</v>
      </c>
    </row>
    <row r="27" spans="1:9" x14ac:dyDescent="0.2">
      <c r="A27" s="1">
        <v>24</v>
      </c>
      <c r="B27" s="1"/>
      <c r="C27" s="1" t="s">
        <v>2</v>
      </c>
      <c r="D27" s="17">
        <v>2</v>
      </c>
      <c r="E27" s="1" t="s">
        <v>112</v>
      </c>
      <c r="F27" s="8">
        <v>612570000</v>
      </c>
      <c r="G27" s="8">
        <v>595964860.90999997</v>
      </c>
    </row>
    <row r="28" spans="1:9" ht="19.25" customHeight="1" x14ac:dyDescent="0.2">
      <c r="A28" s="1">
        <v>25</v>
      </c>
      <c r="B28" s="1"/>
      <c r="C28" s="1" t="s">
        <v>2</v>
      </c>
      <c r="D28" s="17">
        <v>3</v>
      </c>
      <c r="E28" s="58" t="s">
        <v>97</v>
      </c>
      <c r="F28" s="8">
        <v>1091618922.3199999</v>
      </c>
      <c r="G28" s="8">
        <v>778980825.39999998</v>
      </c>
      <c r="H28" s="49">
        <f>SUM(F26:F28)</f>
        <v>2705495449.77</v>
      </c>
      <c r="I28" s="49">
        <f>SUM(G26:G28)</f>
        <v>1973419971.1999998</v>
      </c>
    </row>
    <row r="29" spans="1:9" x14ac:dyDescent="0.2">
      <c r="A29" s="1">
        <v>26</v>
      </c>
      <c r="B29" s="1" t="s">
        <v>10</v>
      </c>
      <c r="C29" s="1" t="s">
        <v>2</v>
      </c>
      <c r="D29" s="17">
        <v>1</v>
      </c>
      <c r="E29" s="61" t="s">
        <v>57</v>
      </c>
      <c r="F29" s="62">
        <v>234700000</v>
      </c>
      <c r="G29" s="62">
        <v>119256644.40000001</v>
      </c>
    </row>
    <row r="30" spans="1:9" x14ac:dyDescent="0.2">
      <c r="A30" s="1">
        <v>27</v>
      </c>
      <c r="B30" s="1"/>
      <c r="C30" s="1" t="s">
        <v>2</v>
      </c>
      <c r="D30" s="17">
        <v>2</v>
      </c>
      <c r="E30" s="1" t="s">
        <v>108</v>
      </c>
      <c r="F30" s="8">
        <v>235400000</v>
      </c>
      <c r="G30" s="8">
        <v>69702253.120000005</v>
      </c>
    </row>
    <row r="31" spans="1:9" x14ac:dyDescent="0.2">
      <c r="A31" s="1">
        <v>28</v>
      </c>
      <c r="B31" s="1"/>
      <c r="C31" s="1" t="s">
        <v>2</v>
      </c>
      <c r="D31" s="17">
        <v>3</v>
      </c>
      <c r="E31" s="1" t="s">
        <v>114</v>
      </c>
      <c r="F31" s="8">
        <v>16789674.460000001</v>
      </c>
      <c r="G31" s="8">
        <v>10945088.210000001</v>
      </c>
    </row>
    <row r="32" spans="1:9" x14ac:dyDescent="0.2">
      <c r="A32" s="1">
        <v>29</v>
      </c>
      <c r="B32" s="1"/>
      <c r="C32" s="1" t="s">
        <v>2</v>
      </c>
      <c r="D32" s="17">
        <v>4</v>
      </c>
      <c r="E32" s="61" t="s">
        <v>76</v>
      </c>
      <c r="F32" s="62">
        <v>7200000</v>
      </c>
      <c r="G32" s="62">
        <v>7022494.6600000001</v>
      </c>
      <c r="H32" s="49">
        <f>SUM(F29:F32)</f>
        <v>494089674.45999998</v>
      </c>
      <c r="I32" s="49">
        <f>SUM(G29:G32)</f>
        <v>206926480.39000002</v>
      </c>
    </row>
    <row r="33" spans="1:9" ht="19" x14ac:dyDescent="0.2">
      <c r="A33" s="1">
        <v>30</v>
      </c>
      <c r="B33" s="1" t="s">
        <v>21</v>
      </c>
      <c r="C33" s="1" t="s">
        <v>2</v>
      </c>
      <c r="D33" s="17">
        <v>1</v>
      </c>
      <c r="E33" s="2" t="s">
        <v>35</v>
      </c>
      <c r="F33" s="5">
        <v>319029355.42000002</v>
      </c>
      <c r="G33" s="5">
        <v>134652897.47999999</v>
      </c>
    </row>
    <row r="34" spans="1:9" ht="19" x14ac:dyDescent="0.2">
      <c r="A34" s="1">
        <v>31</v>
      </c>
      <c r="B34" s="1"/>
      <c r="C34" s="1" t="s">
        <v>2</v>
      </c>
      <c r="D34" s="17">
        <v>2</v>
      </c>
      <c r="E34" s="2" t="s">
        <v>24</v>
      </c>
      <c r="F34" s="5">
        <v>4369064816.7600002</v>
      </c>
      <c r="G34" s="5">
        <v>3237306288.3499999</v>
      </c>
    </row>
    <row r="35" spans="1:9" x14ac:dyDescent="0.2">
      <c r="A35" s="52"/>
      <c r="B35" s="1"/>
      <c r="C35" s="1"/>
      <c r="D35" s="17"/>
      <c r="E35" s="1" t="s">
        <v>198</v>
      </c>
      <c r="F35" s="8">
        <v>1047000051.75</v>
      </c>
      <c r="G35" s="53">
        <v>1026250</v>
      </c>
    </row>
    <row r="36" spans="1:9" x14ac:dyDescent="0.2">
      <c r="A36" s="1">
        <v>32</v>
      </c>
      <c r="B36" s="1"/>
      <c r="C36" s="1" t="s">
        <v>2</v>
      </c>
      <c r="D36" s="17">
        <v>3</v>
      </c>
      <c r="E36" s="1" t="s">
        <v>148</v>
      </c>
      <c r="F36" s="8">
        <v>83125000</v>
      </c>
      <c r="G36" s="8">
        <v>80690428.859999999</v>
      </c>
    </row>
    <row r="37" spans="1:9" x14ac:dyDescent="0.2">
      <c r="A37" s="1">
        <v>33</v>
      </c>
      <c r="B37" s="1"/>
      <c r="C37" s="1" t="s">
        <v>2</v>
      </c>
      <c r="D37" s="17">
        <v>4</v>
      </c>
      <c r="E37" s="1" t="s">
        <v>151</v>
      </c>
      <c r="F37" s="8">
        <v>211613578</v>
      </c>
      <c r="G37" s="8">
        <v>203500592</v>
      </c>
      <c r="H37" s="49">
        <f>SUM(F33:F37)</f>
        <v>6029832801.9300003</v>
      </c>
      <c r="I37" s="49">
        <f>SUM(G33:G37)</f>
        <v>3657176456.6900001</v>
      </c>
    </row>
    <row r="38" spans="1:9" x14ac:dyDescent="0.2">
      <c r="A38" s="1">
        <v>34</v>
      </c>
      <c r="B38" s="1" t="s">
        <v>12</v>
      </c>
      <c r="C38" s="1" t="s">
        <v>2</v>
      </c>
      <c r="D38" s="17">
        <v>1</v>
      </c>
      <c r="E38" s="19" t="s">
        <v>173</v>
      </c>
      <c r="F38" s="16">
        <v>106796048125</v>
      </c>
      <c r="G38" s="16">
        <v>105833102125</v>
      </c>
    </row>
    <row r="39" spans="1:9" ht="19.25" customHeight="1" x14ac:dyDescent="0.2">
      <c r="A39" s="1">
        <v>35</v>
      </c>
      <c r="B39" s="1"/>
      <c r="C39" s="1" t="s">
        <v>2</v>
      </c>
      <c r="D39" s="17">
        <v>2</v>
      </c>
      <c r="E39" s="19" t="s">
        <v>43</v>
      </c>
      <c r="F39" s="16">
        <v>97181812.640000001</v>
      </c>
      <c r="G39" s="16">
        <v>89351812.25</v>
      </c>
    </row>
    <row r="40" spans="1:9" ht="19" x14ac:dyDescent="0.2">
      <c r="A40" s="1">
        <v>36</v>
      </c>
      <c r="B40" s="1"/>
      <c r="C40" s="1" t="s">
        <v>2</v>
      </c>
      <c r="D40" s="17">
        <v>4</v>
      </c>
      <c r="E40" s="54" t="s">
        <v>37</v>
      </c>
      <c r="F40" s="55">
        <v>6033045866.8199997</v>
      </c>
      <c r="G40" s="55">
        <v>5935864000</v>
      </c>
    </row>
    <row r="41" spans="1:9" x14ac:dyDescent="0.2">
      <c r="A41" s="1">
        <v>37</v>
      </c>
      <c r="B41" s="1"/>
      <c r="C41" s="1" t="s">
        <v>2</v>
      </c>
      <c r="D41" s="17">
        <v>5</v>
      </c>
      <c r="E41" s="1" t="s">
        <v>119</v>
      </c>
      <c r="F41" s="8">
        <v>530683719</v>
      </c>
      <c r="G41" s="8">
        <v>369650000</v>
      </c>
    </row>
    <row r="42" spans="1:9" ht="19.25" customHeight="1" x14ac:dyDescent="0.2">
      <c r="A42" s="1">
        <v>38</v>
      </c>
      <c r="B42" s="1"/>
      <c r="C42" s="1" t="s">
        <v>2</v>
      </c>
      <c r="D42" s="17">
        <v>6</v>
      </c>
      <c r="E42" s="1" t="s">
        <v>106</v>
      </c>
      <c r="F42" s="8">
        <v>371250000</v>
      </c>
      <c r="G42" s="8">
        <v>367093500</v>
      </c>
      <c r="H42" s="49">
        <f>SUM(F38:F42)</f>
        <v>113828209523.45999</v>
      </c>
      <c r="I42" s="56">
        <f>SUM(G38:G42)</f>
        <v>112595061437.25</v>
      </c>
    </row>
    <row r="43" spans="1:9" ht="57" customHeight="1" x14ac:dyDescent="0.2">
      <c r="A43" s="1">
        <v>39</v>
      </c>
      <c r="B43" s="1" t="s">
        <v>6</v>
      </c>
      <c r="C43" s="1" t="s">
        <v>2</v>
      </c>
      <c r="D43" s="17">
        <v>1</v>
      </c>
      <c r="E43" s="2" t="s">
        <v>53</v>
      </c>
      <c r="F43" s="5">
        <v>486372262.19999999</v>
      </c>
      <c r="G43" s="5">
        <v>161663442.61000001</v>
      </c>
    </row>
    <row r="44" spans="1:9" ht="19.25" customHeight="1" x14ac:dyDescent="0.2">
      <c r="A44" s="1">
        <v>40</v>
      </c>
      <c r="B44" s="2"/>
      <c r="C44" s="2" t="s">
        <v>2</v>
      </c>
      <c r="D44" s="42">
        <v>2</v>
      </c>
      <c r="E44" s="2" t="s">
        <v>135</v>
      </c>
      <c r="F44" s="8">
        <v>701888913</v>
      </c>
      <c r="G44" s="8">
        <v>645788855</v>
      </c>
    </row>
    <row r="45" spans="1:9" ht="19" x14ac:dyDescent="0.2">
      <c r="A45" s="1">
        <v>41</v>
      </c>
      <c r="B45" s="2"/>
      <c r="C45" s="2" t="s">
        <v>2</v>
      </c>
      <c r="D45" s="42">
        <v>3</v>
      </c>
      <c r="E45" s="2" t="s">
        <v>31</v>
      </c>
      <c r="F45" s="8">
        <v>1031935242.87</v>
      </c>
      <c r="G45" s="8">
        <v>791074113.97000003</v>
      </c>
    </row>
    <row r="46" spans="1:9" ht="19" x14ac:dyDescent="0.2">
      <c r="A46" s="1">
        <v>42</v>
      </c>
      <c r="B46" s="2"/>
      <c r="C46" s="2" t="s">
        <v>2</v>
      </c>
      <c r="D46" s="42">
        <v>4</v>
      </c>
      <c r="E46" s="2" t="s">
        <v>120</v>
      </c>
      <c r="F46" s="8">
        <v>892972576</v>
      </c>
      <c r="G46" s="8">
        <v>481447935</v>
      </c>
    </row>
    <row r="47" spans="1:9" ht="19" x14ac:dyDescent="0.2">
      <c r="A47" s="1">
        <v>43</v>
      </c>
      <c r="B47" s="2"/>
      <c r="C47" s="2" t="s">
        <v>2</v>
      </c>
      <c r="D47" s="42">
        <v>5</v>
      </c>
      <c r="E47" s="2" t="s">
        <v>87</v>
      </c>
      <c r="F47" s="5">
        <v>505270000</v>
      </c>
      <c r="G47" s="5">
        <v>504286678.86000001</v>
      </c>
    </row>
    <row r="48" spans="1:9" ht="19" x14ac:dyDescent="0.2">
      <c r="A48" s="1">
        <v>44</v>
      </c>
      <c r="B48" s="2"/>
      <c r="C48" s="2" t="s">
        <v>2</v>
      </c>
      <c r="D48" s="42">
        <v>6</v>
      </c>
      <c r="E48" s="2" t="s">
        <v>136</v>
      </c>
      <c r="F48" s="16">
        <v>764735508.29999995</v>
      </c>
      <c r="G48" s="16">
        <v>475123869.23000002</v>
      </c>
      <c r="H48" s="49">
        <f>SUM(F43:F48)</f>
        <v>4383174502.3699999</v>
      </c>
      <c r="I48" s="49">
        <f>SUM(G43:G48)</f>
        <v>3059384894.6700001</v>
      </c>
    </row>
    <row r="49" spans="1:9" ht="19" x14ac:dyDescent="0.2">
      <c r="A49" s="1">
        <v>45</v>
      </c>
      <c r="B49" s="2" t="s">
        <v>83</v>
      </c>
      <c r="C49" s="2" t="s">
        <v>2</v>
      </c>
      <c r="D49" s="42">
        <v>1</v>
      </c>
      <c r="E49" s="2" t="s">
        <v>95</v>
      </c>
      <c r="F49" s="5">
        <v>532526535.31</v>
      </c>
      <c r="G49" s="5">
        <v>349895568.99000001</v>
      </c>
    </row>
    <row r="50" spans="1:9" ht="19" x14ac:dyDescent="0.2">
      <c r="A50" s="1">
        <v>46</v>
      </c>
      <c r="B50" s="2"/>
      <c r="C50" s="2" t="s">
        <v>2</v>
      </c>
      <c r="D50" s="42">
        <v>2</v>
      </c>
      <c r="E50" s="2" t="s">
        <v>84</v>
      </c>
      <c r="F50" s="5">
        <v>176082706.69</v>
      </c>
      <c r="G50" s="5">
        <v>120632300</v>
      </c>
    </row>
    <row r="51" spans="1:9" ht="19.25" customHeight="1" x14ac:dyDescent="0.25">
      <c r="A51" s="1">
        <v>47</v>
      </c>
      <c r="B51" s="2"/>
      <c r="C51" s="2" t="s">
        <v>2</v>
      </c>
      <c r="D51" s="42">
        <v>3</v>
      </c>
      <c r="E51" s="2" t="s">
        <v>125</v>
      </c>
      <c r="F51" s="16">
        <v>1267330401.8399999</v>
      </c>
      <c r="G51" s="10">
        <v>1121100891.8699999</v>
      </c>
      <c r="H51" s="49">
        <f>SUM(F49:F51)</f>
        <v>1975939643.8399999</v>
      </c>
      <c r="I51" s="49">
        <f>SUM(G49:G51)</f>
        <v>1591628760.8599999</v>
      </c>
    </row>
    <row r="52" spans="1:9" ht="38" x14ac:dyDescent="0.2">
      <c r="A52" s="1">
        <v>48</v>
      </c>
      <c r="B52" s="2" t="s">
        <v>15</v>
      </c>
      <c r="C52" s="2" t="s">
        <v>2</v>
      </c>
      <c r="D52" s="42">
        <v>1</v>
      </c>
      <c r="E52" s="2" t="s">
        <v>54</v>
      </c>
      <c r="F52" s="5">
        <v>411501420.81</v>
      </c>
      <c r="G52" s="5">
        <v>409607143.60000002</v>
      </c>
    </row>
    <row r="53" spans="1:9" ht="18" customHeight="1" x14ac:dyDescent="0.25">
      <c r="A53" s="1">
        <v>49</v>
      </c>
      <c r="B53" s="2"/>
      <c r="C53" s="2" t="s">
        <v>2</v>
      </c>
      <c r="D53" s="42">
        <v>2</v>
      </c>
      <c r="E53" s="2" t="s">
        <v>31</v>
      </c>
      <c r="F53" s="16">
        <v>458154644.61000001</v>
      </c>
      <c r="G53" s="10">
        <v>30847329.34</v>
      </c>
    </row>
    <row r="54" spans="1:9" ht="19.25" customHeight="1" x14ac:dyDescent="0.25">
      <c r="A54" s="1">
        <v>50</v>
      </c>
      <c r="B54" s="2"/>
      <c r="C54" s="2" t="s">
        <v>2</v>
      </c>
      <c r="D54" s="42">
        <v>3</v>
      </c>
      <c r="E54" s="2" t="s">
        <v>111</v>
      </c>
      <c r="F54" s="16">
        <v>145067630.47999999</v>
      </c>
      <c r="G54" s="10">
        <v>99886425</v>
      </c>
    </row>
    <row r="55" spans="1:9" ht="18" customHeight="1" x14ac:dyDescent="0.25">
      <c r="A55" s="1">
        <v>51</v>
      </c>
      <c r="B55" s="2"/>
      <c r="C55" s="2" t="s">
        <v>2</v>
      </c>
      <c r="D55" s="42">
        <v>4</v>
      </c>
      <c r="E55" s="2" t="s">
        <v>126</v>
      </c>
      <c r="F55" s="16">
        <v>503309084.77999997</v>
      </c>
      <c r="G55" s="10">
        <v>503124084.77999997</v>
      </c>
    </row>
    <row r="56" spans="1:9" ht="19.25" customHeight="1" x14ac:dyDescent="0.25">
      <c r="A56" s="1">
        <v>52</v>
      </c>
      <c r="B56" s="2"/>
      <c r="C56" s="2" t="s">
        <v>2</v>
      </c>
      <c r="D56" s="42">
        <v>5</v>
      </c>
      <c r="E56" s="2" t="s">
        <v>105</v>
      </c>
      <c r="F56" s="16">
        <v>106105610.69</v>
      </c>
      <c r="G56" s="10">
        <v>105556373.29000001</v>
      </c>
      <c r="H56" s="49">
        <f>SUM(F52:F56)</f>
        <v>1624138391.3700001</v>
      </c>
      <c r="I56" s="49">
        <f>SUM(G52:G56)</f>
        <v>1149021356.01</v>
      </c>
    </row>
    <row r="57" spans="1:9" ht="19.25" customHeight="1" x14ac:dyDescent="0.25">
      <c r="A57" s="1">
        <v>53</v>
      </c>
      <c r="B57" s="2" t="s">
        <v>34</v>
      </c>
      <c r="C57" s="2" t="s">
        <v>2</v>
      </c>
      <c r="D57" s="42">
        <v>1</v>
      </c>
      <c r="E57" s="2" t="s">
        <v>103</v>
      </c>
      <c r="F57" s="16">
        <v>26595641.5</v>
      </c>
      <c r="G57" s="10">
        <v>26404412.77</v>
      </c>
    </row>
    <row r="58" spans="1:9" ht="19.25" customHeight="1" x14ac:dyDescent="0.2">
      <c r="A58" s="1">
        <v>54</v>
      </c>
      <c r="B58" s="2"/>
      <c r="C58" s="2" t="s">
        <v>2</v>
      </c>
      <c r="D58" s="42">
        <v>2</v>
      </c>
      <c r="E58" s="2" t="s">
        <v>48</v>
      </c>
      <c r="F58" s="5">
        <v>525051390.75999999</v>
      </c>
      <c r="G58" s="5">
        <v>504895894.95999998</v>
      </c>
    </row>
    <row r="59" spans="1:9" ht="19.25" customHeight="1" x14ac:dyDescent="0.2">
      <c r="A59" s="1">
        <v>55</v>
      </c>
      <c r="B59" s="2"/>
      <c r="C59" s="2" t="s">
        <v>2</v>
      </c>
      <c r="D59" s="42">
        <v>3</v>
      </c>
      <c r="E59" s="2" t="s">
        <v>74</v>
      </c>
      <c r="F59" s="5">
        <v>361557504.74000001</v>
      </c>
      <c r="G59" s="5">
        <v>278123462</v>
      </c>
    </row>
    <row r="60" spans="1:9" ht="19" x14ac:dyDescent="0.2">
      <c r="A60" s="1">
        <v>56</v>
      </c>
      <c r="B60" s="2"/>
      <c r="C60" s="2" t="s">
        <v>2</v>
      </c>
      <c r="D60" s="42">
        <v>4</v>
      </c>
      <c r="E60" s="2" t="s">
        <v>45</v>
      </c>
      <c r="F60" s="5">
        <v>642528771.33000004</v>
      </c>
      <c r="G60" s="5">
        <v>429555154.02999997</v>
      </c>
    </row>
    <row r="61" spans="1:9" ht="19" x14ac:dyDescent="0.2">
      <c r="A61" s="1">
        <v>57</v>
      </c>
      <c r="B61" s="2"/>
      <c r="C61" s="2" t="s">
        <v>2</v>
      </c>
      <c r="D61" s="42">
        <v>5</v>
      </c>
      <c r="E61" s="2" t="s">
        <v>59</v>
      </c>
      <c r="F61" s="5">
        <v>110319155.19</v>
      </c>
      <c r="G61" s="5">
        <v>107693134</v>
      </c>
      <c r="H61" s="49">
        <f>SUM(F57:F61)</f>
        <v>1666052463.52</v>
      </c>
      <c r="I61" s="49">
        <f>SUM(G57:G61)</f>
        <v>1346672057.76</v>
      </c>
    </row>
    <row r="62" spans="1:9" ht="19" x14ac:dyDescent="0.2">
      <c r="A62" s="1">
        <v>58</v>
      </c>
      <c r="B62" s="2" t="s">
        <v>72</v>
      </c>
      <c r="C62" s="2" t="s">
        <v>2</v>
      </c>
      <c r="D62" s="42">
        <v>1</v>
      </c>
      <c r="E62" s="2" t="s">
        <v>153</v>
      </c>
      <c r="F62" s="8">
        <v>613048277</v>
      </c>
      <c r="G62" s="8">
        <v>480020444.32999998</v>
      </c>
    </row>
    <row r="63" spans="1:9" ht="25.25" customHeight="1" x14ac:dyDescent="0.2">
      <c r="A63" s="1">
        <v>59</v>
      </c>
      <c r="B63" s="2"/>
      <c r="C63" s="2" t="s">
        <v>2</v>
      </c>
      <c r="D63" s="42">
        <v>2</v>
      </c>
      <c r="E63" s="2" t="s">
        <v>154</v>
      </c>
      <c r="F63" s="8">
        <v>553058806</v>
      </c>
      <c r="G63" s="8">
        <v>78023751.609999999</v>
      </c>
    </row>
    <row r="64" spans="1:9" ht="19" x14ac:dyDescent="0.2">
      <c r="A64" s="1">
        <v>60</v>
      </c>
      <c r="B64" s="2"/>
      <c r="C64" s="2" t="s">
        <v>2</v>
      </c>
      <c r="D64" s="42">
        <v>3</v>
      </c>
      <c r="E64" s="2" t="s">
        <v>155</v>
      </c>
      <c r="F64" s="8">
        <v>369004541</v>
      </c>
      <c r="G64" s="8">
        <v>369125147.73000002</v>
      </c>
      <c r="H64" s="49">
        <f>SUM(F62:F64)</f>
        <v>1535111624</v>
      </c>
      <c r="I64" s="49">
        <f>SUM(G62:G64)</f>
        <v>927169343.66999996</v>
      </c>
    </row>
    <row r="65" spans="1:9" ht="19" x14ac:dyDescent="0.2">
      <c r="A65" s="1">
        <v>61</v>
      </c>
      <c r="B65" s="2" t="s">
        <v>56</v>
      </c>
      <c r="C65" s="2" t="s">
        <v>2</v>
      </c>
      <c r="D65" s="42">
        <v>1</v>
      </c>
      <c r="E65" s="2" t="s">
        <v>165</v>
      </c>
      <c r="F65" s="16">
        <v>243127131</v>
      </c>
      <c r="G65" s="16">
        <v>243101202</v>
      </c>
    </row>
    <row r="66" spans="1:9" ht="19.25" customHeight="1" x14ac:dyDescent="0.2">
      <c r="A66" s="1">
        <v>62</v>
      </c>
      <c r="B66" s="2"/>
      <c r="C66" s="2" t="s">
        <v>2</v>
      </c>
      <c r="D66" s="42">
        <v>2</v>
      </c>
      <c r="E66" s="2" t="s">
        <v>150</v>
      </c>
      <c r="F66" s="8">
        <v>7995315148</v>
      </c>
      <c r="G66" s="8">
        <v>7990986600</v>
      </c>
    </row>
    <row r="67" spans="1:9" ht="19" x14ac:dyDescent="0.2">
      <c r="A67" s="1">
        <v>63</v>
      </c>
      <c r="B67" s="2"/>
      <c r="C67" s="2" t="s">
        <v>2</v>
      </c>
      <c r="D67" s="42">
        <v>4</v>
      </c>
      <c r="E67" s="2" t="s">
        <v>68</v>
      </c>
      <c r="F67" s="5">
        <v>291766576.18000001</v>
      </c>
      <c r="G67" s="5">
        <v>210179966.81</v>
      </c>
    </row>
    <row r="68" spans="1:9" ht="19.25" customHeight="1" x14ac:dyDescent="0.2">
      <c r="A68" s="1">
        <v>64</v>
      </c>
      <c r="B68" s="2"/>
      <c r="C68" s="2" t="s">
        <v>2</v>
      </c>
      <c r="D68" s="42">
        <v>5</v>
      </c>
      <c r="E68" s="54" t="s">
        <v>58</v>
      </c>
      <c r="F68" s="55">
        <v>398185896.91000003</v>
      </c>
      <c r="G68" s="55">
        <v>376579445.5</v>
      </c>
      <c r="H68" s="49">
        <f>SUM(F65:F68)</f>
        <v>8928394752.0900002</v>
      </c>
      <c r="I68" s="56">
        <f>SUM(G65:G68)</f>
        <v>8820847214.3100014</v>
      </c>
    </row>
    <row r="69" spans="1:9" ht="19" x14ac:dyDescent="0.2">
      <c r="A69" s="1">
        <v>65</v>
      </c>
      <c r="B69" s="2" t="s">
        <v>1</v>
      </c>
      <c r="C69" s="2" t="s">
        <v>2</v>
      </c>
      <c r="D69" s="42">
        <v>1</v>
      </c>
      <c r="E69" s="2" t="s">
        <v>41</v>
      </c>
      <c r="F69" s="5">
        <v>1692725039.5</v>
      </c>
      <c r="G69" s="5">
        <v>1343147602.45</v>
      </c>
    </row>
    <row r="70" spans="1:9" ht="19" x14ac:dyDescent="0.2">
      <c r="A70" s="1">
        <v>66</v>
      </c>
      <c r="B70" s="2"/>
      <c r="C70" s="2" t="s">
        <v>2</v>
      </c>
      <c r="D70" s="42">
        <v>2</v>
      </c>
      <c r="E70" s="2" t="s">
        <v>3</v>
      </c>
      <c r="F70" s="5">
        <v>132174684.09</v>
      </c>
      <c r="G70" s="5">
        <v>88094683.530000001</v>
      </c>
    </row>
    <row r="71" spans="1:9" ht="19" x14ac:dyDescent="0.2">
      <c r="A71" s="1">
        <v>67</v>
      </c>
      <c r="B71" s="1"/>
      <c r="C71" s="1" t="s">
        <v>2</v>
      </c>
      <c r="D71" s="17">
        <v>3</v>
      </c>
      <c r="E71" s="2" t="s">
        <v>157</v>
      </c>
      <c r="F71" s="5">
        <v>2489848854.5300002</v>
      </c>
      <c r="G71" s="5">
        <v>2402304542</v>
      </c>
    </row>
    <row r="72" spans="1:9" x14ac:dyDescent="0.2">
      <c r="A72" s="1">
        <v>68</v>
      </c>
      <c r="B72" s="1"/>
      <c r="C72" s="1" t="s">
        <v>2</v>
      </c>
      <c r="D72" s="17">
        <v>4</v>
      </c>
      <c r="E72" s="58" t="s">
        <v>137</v>
      </c>
      <c r="F72" s="59">
        <v>362212253.60000002</v>
      </c>
      <c r="G72" s="59">
        <v>307594547.55000001</v>
      </c>
    </row>
    <row r="73" spans="1:9" ht="19.25" customHeight="1" x14ac:dyDescent="0.25">
      <c r="A73" s="1">
        <v>69</v>
      </c>
      <c r="B73" s="9"/>
      <c r="C73" s="1" t="s">
        <v>2</v>
      </c>
      <c r="D73" s="18">
        <v>5</v>
      </c>
      <c r="E73" s="19" t="s">
        <v>128</v>
      </c>
      <c r="F73" s="16">
        <v>60000000</v>
      </c>
      <c r="G73" s="10">
        <v>42413313.509999998</v>
      </c>
    </row>
    <row r="74" spans="1:9" ht="19" x14ac:dyDescent="0.2">
      <c r="A74" s="1">
        <v>70</v>
      </c>
      <c r="B74" s="1"/>
      <c r="C74" s="1" t="s">
        <v>2</v>
      </c>
      <c r="D74" s="17">
        <v>6</v>
      </c>
      <c r="E74" s="2" t="s">
        <v>9</v>
      </c>
      <c r="F74" s="5">
        <v>192774184.28999999</v>
      </c>
      <c r="G74" s="5">
        <v>190933372.47</v>
      </c>
      <c r="H74" s="49">
        <f>SUM(F69:F74)</f>
        <v>4929735016.0100002</v>
      </c>
      <c r="I74" s="49">
        <f>SUM(G69:G74)</f>
        <v>4374488061.5100002</v>
      </c>
    </row>
    <row r="75" spans="1:9" x14ac:dyDescent="0.2">
      <c r="A75" s="1">
        <v>71</v>
      </c>
      <c r="B75" s="1" t="s">
        <v>159</v>
      </c>
      <c r="C75" s="1"/>
      <c r="D75" s="17">
        <v>1</v>
      </c>
      <c r="E75" s="19" t="s">
        <v>161</v>
      </c>
      <c r="F75" s="16">
        <v>1232885326.51</v>
      </c>
      <c r="G75" s="16">
        <v>925131110</v>
      </c>
    </row>
    <row r="76" spans="1:9" ht="19" x14ac:dyDescent="0.2">
      <c r="A76" s="1">
        <v>72</v>
      </c>
      <c r="B76" s="16"/>
      <c r="C76" s="16"/>
      <c r="D76" s="43">
        <v>2</v>
      </c>
      <c r="E76" s="13" t="s">
        <v>192</v>
      </c>
      <c r="F76" s="16">
        <v>2556799586.2800002</v>
      </c>
      <c r="G76" s="16">
        <v>2308965000</v>
      </c>
    </row>
    <row r="77" spans="1:9" x14ac:dyDescent="0.2">
      <c r="A77" s="1">
        <v>73</v>
      </c>
      <c r="B77" s="16"/>
      <c r="C77" s="16"/>
      <c r="D77" s="43">
        <v>3</v>
      </c>
      <c r="E77" s="16" t="s">
        <v>160</v>
      </c>
      <c r="F77" s="16">
        <v>1046798540.9299999</v>
      </c>
      <c r="G77" s="16">
        <v>791036385.20000005</v>
      </c>
      <c r="H77" s="49">
        <f>F75+F76+Table356[[#This Row],[Total Income]]</f>
        <v>4836483453.7200003</v>
      </c>
      <c r="I77" s="49">
        <f>G75+G76+Table356[[#This Row],[Total Expenditure]]</f>
        <v>4025132495.1999998</v>
      </c>
    </row>
    <row r="78" spans="1:9" x14ac:dyDescent="0.2">
      <c r="A78" s="1">
        <v>74</v>
      </c>
      <c r="B78" s="16" t="s">
        <v>152</v>
      </c>
      <c r="C78" s="16"/>
      <c r="D78" s="43">
        <v>1</v>
      </c>
      <c r="E78" s="16" t="s">
        <v>169</v>
      </c>
      <c r="F78" s="16">
        <v>150000000</v>
      </c>
      <c r="G78" s="16">
        <v>149954779</v>
      </c>
    </row>
    <row r="79" spans="1:9" x14ac:dyDescent="0.2">
      <c r="A79" s="1">
        <v>75</v>
      </c>
      <c r="B79" s="16"/>
      <c r="C79" s="16"/>
      <c r="D79" s="43">
        <v>2</v>
      </c>
      <c r="E79" s="16" t="s">
        <v>168</v>
      </c>
      <c r="F79" s="16">
        <v>150000000</v>
      </c>
      <c r="G79" s="16">
        <v>98217098</v>
      </c>
    </row>
    <row r="80" spans="1:9" x14ac:dyDescent="0.2">
      <c r="A80" s="1">
        <v>76</v>
      </c>
      <c r="B80" s="16"/>
      <c r="C80" s="16"/>
      <c r="D80" s="43">
        <v>3</v>
      </c>
      <c r="E80" s="16" t="s">
        <v>31</v>
      </c>
      <c r="F80" s="16">
        <v>300000000</v>
      </c>
      <c r="G80" s="16">
        <v>68997485</v>
      </c>
    </row>
    <row r="81" spans="1:9" x14ac:dyDescent="0.2">
      <c r="A81" s="1">
        <v>77</v>
      </c>
      <c r="B81" s="16"/>
      <c r="C81" s="16"/>
      <c r="D81" s="43">
        <v>4</v>
      </c>
      <c r="E81" s="16" t="s">
        <v>167</v>
      </c>
      <c r="F81" s="16">
        <v>100000000</v>
      </c>
      <c r="G81" s="16">
        <v>98235955</v>
      </c>
      <c r="H81" s="49">
        <f>F78+F79+F80+Table356[[#This Row],[Total Income]]</f>
        <v>700000000</v>
      </c>
      <c r="I81" s="49">
        <f>G78+G79+G80+Table356[[#This Row],[Total Expenditure]]</f>
        <v>415405317</v>
      </c>
    </row>
    <row r="82" spans="1:9" x14ac:dyDescent="0.2">
      <c r="A82" s="1">
        <v>78</v>
      </c>
      <c r="B82" s="16" t="s">
        <v>129</v>
      </c>
      <c r="C82" s="16" t="s">
        <v>2</v>
      </c>
      <c r="D82" s="43">
        <v>1</v>
      </c>
      <c r="E82" s="16" t="s">
        <v>130</v>
      </c>
      <c r="F82" s="8">
        <v>17835999.489999998</v>
      </c>
      <c r="G82" s="8">
        <v>3223128.65</v>
      </c>
    </row>
    <row r="83" spans="1:9" x14ac:dyDescent="0.2">
      <c r="A83" s="1">
        <v>79</v>
      </c>
      <c r="B83" s="16"/>
      <c r="C83" s="16" t="s">
        <v>2</v>
      </c>
      <c r="D83" s="43">
        <v>2</v>
      </c>
      <c r="E83" s="16" t="s">
        <v>147</v>
      </c>
      <c r="F83" s="8">
        <v>8915934.9900000002</v>
      </c>
      <c r="G83" s="8">
        <v>7905336.3600000003</v>
      </c>
    </row>
    <row r="84" spans="1:9" x14ac:dyDescent="0.2">
      <c r="A84" s="1">
        <v>80</v>
      </c>
      <c r="B84" s="16"/>
      <c r="C84" s="16"/>
      <c r="D84" s="43">
        <v>3</v>
      </c>
      <c r="E84" s="16" t="s">
        <v>185</v>
      </c>
      <c r="F84" s="8">
        <v>196599183.49000001</v>
      </c>
      <c r="G84" s="8">
        <v>194806926.69999999</v>
      </c>
    </row>
    <row r="85" spans="1:9" x14ac:dyDescent="0.2">
      <c r="A85" s="1">
        <v>81</v>
      </c>
      <c r="B85" s="16"/>
      <c r="C85" s="16"/>
      <c r="D85" s="43">
        <v>4</v>
      </c>
      <c r="E85" s="62" t="s">
        <v>186</v>
      </c>
      <c r="F85" s="59">
        <v>0</v>
      </c>
      <c r="G85" s="59">
        <v>0</v>
      </c>
      <c r="H85" s="49">
        <f>F82+F83+F84+Table356[[#This Row],[Total Income]]</f>
        <v>223351117.97</v>
      </c>
      <c r="I85" s="49">
        <f>G82+G83+G84+Table356[[#This Row],[Total Expenditure]]</f>
        <v>205935391.70999998</v>
      </c>
    </row>
    <row r="86" spans="1:9" ht="18" customHeight="1" x14ac:dyDescent="0.25">
      <c r="A86" s="1">
        <v>82</v>
      </c>
      <c r="B86" s="16" t="s">
        <v>109</v>
      </c>
      <c r="C86" s="16" t="s">
        <v>2</v>
      </c>
      <c r="D86" s="43">
        <v>1</v>
      </c>
      <c r="E86" s="16" t="s">
        <v>110</v>
      </c>
      <c r="F86" s="16">
        <v>2325500800.5900002</v>
      </c>
      <c r="G86" s="10">
        <v>213690713.36000001</v>
      </c>
      <c r="H86" s="16">
        <v>2325500800.5900002</v>
      </c>
      <c r="I86" s="10">
        <v>213690713.36000001</v>
      </c>
    </row>
    <row r="87" spans="1:9" ht="18" customHeight="1" x14ac:dyDescent="0.25">
      <c r="A87" s="1">
        <v>83</v>
      </c>
      <c r="B87" s="16" t="s">
        <v>16</v>
      </c>
      <c r="C87" s="16" t="s">
        <v>2</v>
      </c>
      <c r="D87" s="43">
        <v>1</v>
      </c>
      <c r="E87" s="16" t="s">
        <v>99</v>
      </c>
      <c r="F87" s="16">
        <v>1205550012.52</v>
      </c>
      <c r="G87" s="10">
        <v>1097523070.98</v>
      </c>
    </row>
    <row r="88" spans="1:9" ht="18" customHeight="1" x14ac:dyDescent="0.25">
      <c r="A88" s="1">
        <v>84</v>
      </c>
      <c r="B88" s="16"/>
      <c r="C88" s="16" t="s">
        <v>2</v>
      </c>
      <c r="D88" s="43">
        <v>2</v>
      </c>
      <c r="E88" s="16" t="s">
        <v>121</v>
      </c>
      <c r="F88" s="16">
        <v>205788524.72999999</v>
      </c>
      <c r="G88" s="10">
        <v>205313599.25</v>
      </c>
    </row>
    <row r="89" spans="1:9" ht="18" customHeight="1" x14ac:dyDescent="0.2">
      <c r="A89" s="1">
        <v>85</v>
      </c>
      <c r="B89" s="16"/>
      <c r="C89" s="16" t="s">
        <v>2</v>
      </c>
      <c r="D89" s="43">
        <v>3</v>
      </c>
      <c r="E89" s="16" t="s">
        <v>131</v>
      </c>
      <c r="F89" s="59">
        <v>1550000000</v>
      </c>
      <c r="G89" s="59">
        <v>711071540.46000004</v>
      </c>
    </row>
    <row r="90" spans="1:9" ht="18" customHeight="1" x14ac:dyDescent="0.25">
      <c r="A90" s="1">
        <v>86</v>
      </c>
      <c r="B90" s="16"/>
      <c r="C90" s="16" t="s">
        <v>2</v>
      </c>
      <c r="D90" s="43"/>
      <c r="E90" s="16"/>
      <c r="F90" s="16">
        <v>0</v>
      </c>
      <c r="G90" s="10">
        <v>0</v>
      </c>
      <c r="H90" s="49">
        <f>F87+F88+F89+Table356[[#This Row],[Total Income]]</f>
        <v>2961338537.25</v>
      </c>
      <c r="I90" s="49">
        <f>G87+G88+G89+Table356[[#This Row],[Total Expenditure]]</f>
        <v>2013908210.6900001</v>
      </c>
    </row>
    <row r="91" spans="1:9" ht="18" customHeight="1" x14ac:dyDescent="0.2">
      <c r="A91" s="1">
        <v>87</v>
      </c>
      <c r="B91" s="16" t="s">
        <v>40</v>
      </c>
      <c r="C91" s="16" t="s">
        <v>2</v>
      </c>
      <c r="D91" s="43">
        <v>1</v>
      </c>
      <c r="E91" s="16" t="s">
        <v>140</v>
      </c>
      <c r="F91" s="16">
        <v>275357746</v>
      </c>
      <c r="G91" s="8">
        <v>0</v>
      </c>
    </row>
    <row r="92" spans="1:9" ht="18" customHeight="1" x14ac:dyDescent="0.2">
      <c r="A92" s="1">
        <v>88</v>
      </c>
      <c r="B92" s="16"/>
      <c r="C92" s="16" t="s">
        <v>2</v>
      </c>
      <c r="D92" s="43">
        <v>3</v>
      </c>
      <c r="E92" s="16" t="s">
        <v>138</v>
      </c>
      <c r="F92" s="8">
        <v>2371727067</v>
      </c>
      <c r="G92" s="8">
        <v>1883707710</v>
      </c>
    </row>
    <row r="93" spans="1:9" ht="18" customHeight="1" x14ac:dyDescent="0.2">
      <c r="A93" s="1">
        <v>89</v>
      </c>
      <c r="B93" s="16"/>
      <c r="C93" s="16" t="s">
        <v>2</v>
      </c>
      <c r="D93" s="43">
        <v>4</v>
      </c>
      <c r="E93" s="16" t="s">
        <v>142</v>
      </c>
      <c r="F93" s="8">
        <v>3007000000</v>
      </c>
      <c r="G93" s="8">
        <v>2376720000</v>
      </c>
    </row>
    <row r="94" spans="1:9" ht="18" customHeight="1" x14ac:dyDescent="0.2">
      <c r="A94" s="1">
        <v>91</v>
      </c>
      <c r="B94" s="16"/>
      <c r="C94" s="16"/>
      <c r="D94" s="43"/>
      <c r="E94" s="16" t="s">
        <v>180</v>
      </c>
      <c r="F94" s="16">
        <v>68484000</v>
      </c>
      <c r="G94" s="16">
        <v>13728301</v>
      </c>
      <c r="H94" s="50">
        <f>F91+F92+F93+Table356[[#This Row],[Total Income]]</f>
        <v>5722568813</v>
      </c>
      <c r="I94" s="51">
        <f>G91+G92+G93+Table356[[#This Row],[Total Expenditure]]</f>
        <v>4274156011</v>
      </c>
    </row>
    <row r="95" spans="1:9" ht="18" customHeight="1" x14ac:dyDescent="0.25">
      <c r="A95" s="1">
        <v>92</v>
      </c>
      <c r="B95" s="16" t="s">
        <v>7</v>
      </c>
      <c r="C95" s="16" t="s">
        <v>2</v>
      </c>
      <c r="D95" s="43">
        <v>1</v>
      </c>
      <c r="E95" s="16" t="s">
        <v>127</v>
      </c>
      <c r="F95" s="16">
        <v>760026911.07000005</v>
      </c>
      <c r="G95" s="10">
        <v>574574588.01999998</v>
      </c>
    </row>
    <row r="96" spans="1:9" ht="18" customHeight="1" x14ac:dyDescent="0.2">
      <c r="A96" s="1">
        <v>93</v>
      </c>
      <c r="B96" s="16"/>
      <c r="C96" s="16" t="s">
        <v>2</v>
      </c>
      <c r="D96" s="43">
        <v>2</v>
      </c>
      <c r="E96" s="16" t="s">
        <v>44</v>
      </c>
      <c r="F96" s="5">
        <v>93000000</v>
      </c>
      <c r="G96" s="5">
        <v>92768535.439999998</v>
      </c>
    </row>
    <row r="97" spans="1:9" ht="18" customHeight="1" x14ac:dyDescent="0.25">
      <c r="A97" s="1">
        <v>94</v>
      </c>
      <c r="B97" s="16"/>
      <c r="C97" s="16" t="s">
        <v>2</v>
      </c>
      <c r="D97" s="43">
        <v>3</v>
      </c>
      <c r="E97" s="16" t="s">
        <v>102</v>
      </c>
      <c r="F97" s="16">
        <v>84620812.980000004</v>
      </c>
      <c r="G97" s="10">
        <v>58164459</v>
      </c>
    </row>
    <row r="98" spans="1:9" x14ac:dyDescent="0.2">
      <c r="A98" s="1">
        <v>95</v>
      </c>
      <c r="B98" s="16"/>
      <c r="C98" s="16" t="s">
        <v>2</v>
      </c>
      <c r="D98" s="43">
        <v>4</v>
      </c>
      <c r="E98" s="16" t="s">
        <v>8</v>
      </c>
      <c r="F98" s="5">
        <v>186065985.05000001</v>
      </c>
      <c r="G98" s="5">
        <v>152566284.80000001</v>
      </c>
    </row>
    <row r="99" spans="1:9" x14ac:dyDescent="0.2">
      <c r="A99" s="1">
        <v>96</v>
      </c>
      <c r="B99" s="16"/>
      <c r="C99" s="16"/>
      <c r="D99" s="16"/>
      <c r="E99" s="16" t="s">
        <v>189</v>
      </c>
      <c r="F99" s="16">
        <v>38000000</v>
      </c>
      <c r="G99" s="16">
        <v>36859900</v>
      </c>
      <c r="H99" s="49">
        <f>SUM(F95:F99)</f>
        <v>1161713709.1000001</v>
      </c>
      <c r="I99" s="49">
        <f>SUM(G95:G99)</f>
        <v>914933767.25999999</v>
      </c>
    </row>
    <row r="100" spans="1:9" ht="19.25" customHeight="1" x14ac:dyDescent="0.25">
      <c r="A100" s="1">
        <v>97</v>
      </c>
      <c r="B100" s="9" t="s">
        <v>25</v>
      </c>
      <c r="C100" s="1" t="s">
        <v>2</v>
      </c>
      <c r="D100" s="18">
        <v>1</v>
      </c>
      <c r="E100" s="19" t="s">
        <v>115</v>
      </c>
      <c r="F100" s="16">
        <v>922490327.38999999</v>
      </c>
      <c r="G100" s="10">
        <v>893982857.12</v>
      </c>
    </row>
    <row r="101" spans="1:9" ht="19.25" customHeight="1" x14ac:dyDescent="0.2">
      <c r="A101" s="1">
        <v>98</v>
      </c>
      <c r="B101" s="1"/>
      <c r="C101" s="1" t="s">
        <v>2</v>
      </c>
      <c r="D101" s="17">
        <v>2</v>
      </c>
      <c r="E101" s="2" t="s">
        <v>67</v>
      </c>
      <c r="F101" s="5">
        <v>738915224.22000003</v>
      </c>
      <c r="G101" s="5">
        <v>738913347.84000003</v>
      </c>
    </row>
    <row r="102" spans="1:9" ht="19.25" customHeight="1" x14ac:dyDescent="0.2">
      <c r="A102" s="1">
        <v>99</v>
      </c>
      <c r="B102" s="1"/>
      <c r="C102" s="1" t="s">
        <v>2</v>
      </c>
      <c r="D102" s="17">
        <v>3</v>
      </c>
      <c r="E102" s="2" t="s">
        <v>36</v>
      </c>
      <c r="F102" s="5">
        <v>584213397.95000005</v>
      </c>
      <c r="G102" s="5">
        <v>400870612.81</v>
      </c>
    </row>
    <row r="103" spans="1:9" ht="19.25" customHeight="1" x14ac:dyDescent="0.2">
      <c r="A103" s="1">
        <v>100</v>
      </c>
      <c r="B103" s="1"/>
      <c r="C103" s="1" t="s">
        <v>2</v>
      </c>
      <c r="D103" s="17">
        <v>4</v>
      </c>
      <c r="E103" s="1" t="s">
        <v>88</v>
      </c>
      <c r="F103" s="8">
        <v>139873031.66</v>
      </c>
      <c r="G103" s="8">
        <v>49961446.909999996</v>
      </c>
    </row>
    <row r="104" spans="1:9" ht="19.25" customHeight="1" x14ac:dyDescent="0.2">
      <c r="A104" s="1">
        <v>101</v>
      </c>
      <c r="B104" s="1"/>
      <c r="C104" s="1" t="s">
        <v>2</v>
      </c>
      <c r="D104" s="17">
        <v>5</v>
      </c>
      <c r="E104" s="2" t="s">
        <v>26</v>
      </c>
      <c r="F104" s="5">
        <v>885992801.41999996</v>
      </c>
      <c r="G104" s="5">
        <v>538970290</v>
      </c>
      <c r="H104" s="49">
        <f>SUM(F100:F104)</f>
        <v>3271484782.6400003</v>
      </c>
      <c r="I104" s="49">
        <f>SUM(G100:G104)</f>
        <v>2622698554.6800003</v>
      </c>
    </row>
    <row r="105" spans="1:9" ht="19.25" customHeight="1" x14ac:dyDescent="0.2">
      <c r="A105" s="1">
        <v>102</v>
      </c>
      <c r="B105" s="1" t="s">
        <v>146</v>
      </c>
      <c r="C105" s="1"/>
      <c r="D105" s="17">
        <v>1</v>
      </c>
      <c r="E105" s="19" t="s">
        <v>172</v>
      </c>
      <c r="F105" s="16">
        <v>211860298.02000001</v>
      </c>
      <c r="G105" s="16">
        <v>188844615</v>
      </c>
    </row>
    <row r="106" spans="1:9" ht="19.25" customHeight="1" x14ac:dyDescent="0.2">
      <c r="A106" s="1">
        <v>103</v>
      </c>
      <c r="B106" s="1"/>
      <c r="C106" s="1"/>
      <c r="D106" s="17">
        <v>2</v>
      </c>
      <c r="E106" s="19" t="s">
        <v>170</v>
      </c>
      <c r="F106" s="16">
        <v>1641937210.72</v>
      </c>
      <c r="G106" s="16">
        <v>1537436557.02</v>
      </c>
    </row>
    <row r="107" spans="1:9" ht="19.25" customHeight="1" x14ac:dyDescent="0.2">
      <c r="A107" s="1">
        <v>104</v>
      </c>
      <c r="B107" s="1"/>
      <c r="C107" s="1"/>
      <c r="D107" s="17">
        <v>3</v>
      </c>
      <c r="E107" s="19" t="s">
        <v>164</v>
      </c>
      <c r="F107" s="16">
        <v>218811915.06999999</v>
      </c>
      <c r="G107" s="16">
        <v>217810466</v>
      </c>
    </row>
    <row r="108" spans="1:9" ht="19.25" customHeight="1" x14ac:dyDescent="0.2">
      <c r="A108" s="1">
        <v>105</v>
      </c>
      <c r="B108" s="1"/>
      <c r="C108" s="1"/>
      <c r="D108" s="17">
        <v>4</v>
      </c>
      <c r="E108" s="19" t="s">
        <v>163</v>
      </c>
      <c r="F108" s="16">
        <v>286193365.63999999</v>
      </c>
      <c r="G108" s="16">
        <v>284121500</v>
      </c>
    </row>
    <row r="109" spans="1:9" ht="19.25" customHeight="1" x14ac:dyDescent="0.2">
      <c r="A109" s="1">
        <v>106</v>
      </c>
      <c r="B109" s="1"/>
      <c r="C109" s="1"/>
      <c r="D109" s="17">
        <v>5</v>
      </c>
      <c r="E109" s="19" t="s">
        <v>162</v>
      </c>
      <c r="F109" s="16">
        <v>711146561.64999998</v>
      </c>
      <c r="G109" s="16">
        <v>464350000</v>
      </c>
      <c r="H109" s="49">
        <f>SUM(F105:F109)</f>
        <v>3069949351.0999999</v>
      </c>
      <c r="I109" s="49">
        <f>SUM(G105:G109)</f>
        <v>2692563138.02</v>
      </c>
    </row>
    <row r="110" spans="1:9" ht="19.25" customHeight="1" x14ac:dyDescent="0.25">
      <c r="A110" s="1">
        <v>107</v>
      </c>
      <c r="B110" s="9" t="s">
        <v>80</v>
      </c>
      <c r="C110" s="1" t="s">
        <v>2</v>
      </c>
      <c r="D110" s="18">
        <v>2</v>
      </c>
      <c r="E110" s="19" t="s">
        <v>124</v>
      </c>
      <c r="F110" s="16">
        <v>6713587720</v>
      </c>
      <c r="G110" s="10">
        <v>6019484020</v>
      </c>
    </row>
    <row r="111" spans="1:9" ht="19.25" customHeight="1" x14ac:dyDescent="0.25">
      <c r="A111" s="1">
        <v>108</v>
      </c>
      <c r="B111" s="9"/>
      <c r="C111" s="1" t="s">
        <v>2</v>
      </c>
      <c r="D111" s="18">
        <v>3</v>
      </c>
      <c r="E111" s="19" t="s">
        <v>107</v>
      </c>
      <c r="F111" s="16">
        <v>327197734.31999999</v>
      </c>
      <c r="G111" s="10">
        <v>69553241.099999994</v>
      </c>
    </row>
    <row r="112" spans="1:9" ht="19.25" customHeight="1" x14ac:dyDescent="0.2">
      <c r="A112" s="1">
        <v>109</v>
      </c>
      <c r="B112" s="1"/>
      <c r="C112" s="1" t="s">
        <v>2</v>
      </c>
      <c r="D112" s="17">
        <v>4</v>
      </c>
      <c r="E112" s="1" t="s">
        <v>133</v>
      </c>
      <c r="F112" s="8">
        <v>913951091.82000005</v>
      </c>
      <c r="G112" s="8">
        <v>638963549</v>
      </c>
      <c r="H112" s="49">
        <f>SUM(F110:F112)</f>
        <v>7954736546.1399994</v>
      </c>
      <c r="I112" s="49">
        <f>SUM(G110:G112)</f>
        <v>6728000810.1000004</v>
      </c>
    </row>
    <row r="113" spans="1:9" ht="19.25" customHeight="1" x14ac:dyDescent="0.25">
      <c r="A113" s="1">
        <v>110</v>
      </c>
      <c r="B113" s="9" t="s">
        <v>91</v>
      </c>
      <c r="C113" s="1" t="s">
        <v>2</v>
      </c>
      <c r="D113" s="18">
        <v>1</v>
      </c>
      <c r="E113" s="19" t="s">
        <v>101</v>
      </c>
      <c r="F113" s="16">
        <v>227816987.47999999</v>
      </c>
      <c r="G113" s="16">
        <v>226420579.81999999</v>
      </c>
    </row>
    <row r="114" spans="1:9" ht="19.25" customHeight="1" x14ac:dyDescent="0.2">
      <c r="A114" s="1">
        <v>111</v>
      </c>
      <c r="B114" s="1"/>
      <c r="C114" s="1" t="s">
        <v>2</v>
      </c>
      <c r="D114" s="17">
        <v>2</v>
      </c>
      <c r="E114" s="1" t="s">
        <v>145</v>
      </c>
      <c r="F114" s="8">
        <v>166513254.77000001</v>
      </c>
      <c r="G114" s="8">
        <v>162493044.30000001</v>
      </c>
    </row>
    <row r="115" spans="1:9" ht="19.25" customHeight="1" x14ac:dyDescent="0.2">
      <c r="A115" s="1">
        <v>112</v>
      </c>
      <c r="B115" s="1"/>
      <c r="C115" s="1" t="s">
        <v>2</v>
      </c>
      <c r="D115" s="17">
        <v>3</v>
      </c>
      <c r="E115" s="2" t="s">
        <v>92</v>
      </c>
      <c r="F115" s="5">
        <v>125440034.65000001</v>
      </c>
      <c r="G115" s="5">
        <v>125418309.43000001</v>
      </c>
    </row>
    <row r="116" spans="1:9" ht="19.25" customHeight="1" x14ac:dyDescent="0.25">
      <c r="A116" s="1">
        <v>113</v>
      </c>
      <c r="B116" s="9"/>
      <c r="C116" s="1" t="s">
        <v>2</v>
      </c>
      <c r="D116" s="18">
        <v>4</v>
      </c>
      <c r="E116" s="19" t="s">
        <v>100</v>
      </c>
      <c r="F116" s="16">
        <v>59000</v>
      </c>
      <c r="G116" s="16">
        <v>0</v>
      </c>
    </row>
    <row r="117" spans="1:9" ht="19.25" customHeight="1" x14ac:dyDescent="0.25">
      <c r="A117" s="1">
        <v>114</v>
      </c>
      <c r="B117" s="1"/>
      <c r="C117" s="1"/>
      <c r="D117" s="17"/>
      <c r="E117" s="1" t="s">
        <v>31</v>
      </c>
      <c r="F117" s="40">
        <v>295251253</v>
      </c>
      <c r="G117" s="40">
        <v>293398321</v>
      </c>
      <c r="H117" s="49">
        <f>SUM(G113:G117)</f>
        <v>807730254.54999995</v>
      </c>
      <c r="I117" s="49">
        <f>SUM(G113:G117)</f>
        <v>807730254.54999995</v>
      </c>
    </row>
    <row r="118" spans="1:9" ht="19.25" customHeight="1" x14ac:dyDescent="0.2">
      <c r="A118" s="1">
        <v>115</v>
      </c>
      <c r="B118" s="1" t="s">
        <v>22</v>
      </c>
      <c r="C118" s="1" t="s">
        <v>2</v>
      </c>
      <c r="D118" s="17">
        <v>1</v>
      </c>
      <c r="E118" s="2" t="s">
        <v>33</v>
      </c>
      <c r="F118" s="5">
        <v>113727621.75</v>
      </c>
      <c r="G118" s="5">
        <v>57737508.420000002</v>
      </c>
    </row>
    <row r="119" spans="1:9" ht="19.25" customHeight="1" x14ac:dyDescent="0.2">
      <c r="A119" s="1">
        <v>116</v>
      </c>
      <c r="B119" s="1"/>
      <c r="C119" s="1" t="s">
        <v>2</v>
      </c>
      <c r="D119" s="17">
        <v>2</v>
      </c>
      <c r="E119" s="19" t="s">
        <v>113</v>
      </c>
      <c r="F119" s="16">
        <v>83065203.609999999</v>
      </c>
      <c r="G119" s="16">
        <v>50783303.619999997</v>
      </c>
    </row>
    <row r="120" spans="1:9" ht="19.25" customHeight="1" x14ac:dyDescent="0.2">
      <c r="A120" s="52"/>
      <c r="B120" s="1"/>
      <c r="C120" s="1"/>
      <c r="D120" s="17"/>
      <c r="E120" s="1" t="s">
        <v>197</v>
      </c>
      <c r="F120" s="8">
        <v>10407053.869999999</v>
      </c>
      <c r="G120" s="53">
        <v>9680475.1199999992</v>
      </c>
    </row>
    <row r="121" spans="1:9" ht="19.25" customHeight="1" x14ac:dyDescent="0.2">
      <c r="A121" s="1">
        <v>117</v>
      </c>
      <c r="B121" s="1"/>
      <c r="C121" s="1" t="s">
        <v>2</v>
      </c>
      <c r="D121" s="17">
        <v>3</v>
      </c>
      <c r="E121" s="2" t="s">
        <v>23</v>
      </c>
      <c r="F121" s="5">
        <v>80068162.439999998</v>
      </c>
      <c r="G121" s="5">
        <v>70452380.840000004</v>
      </c>
    </row>
    <row r="122" spans="1:9" ht="19.25" customHeight="1" x14ac:dyDescent="0.2">
      <c r="A122" s="1">
        <v>118</v>
      </c>
      <c r="B122" s="1"/>
      <c r="C122" s="1" t="s">
        <v>2</v>
      </c>
      <c r="D122" s="17">
        <v>4</v>
      </c>
      <c r="E122" s="1" t="s">
        <v>149</v>
      </c>
      <c r="F122" s="8">
        <v>256422394.49000001</v>
      </c>
      <c r="G122" s="8">
        <v>232604124.25999999</v>
      </c>
      <c r="H122" s="49">
        <f>SUM(F118:F122)</f>
        <v>543690436.16000009</v>
      </c>
      <c r="I122" s="49">
        <f>SUM(G118:G122)</f>
        <v>421257792.25999999</v>
      </c>
    </row>
    <row r="123" spans="1:9" ht="19.25" customHeight="1" x14ac:dyDescent="0.2">
      <c r="A123" s="52"/>
      <c r="B123" s="1" t="s">
        <v>38</v>
      </c>
      <c r="C123" s="1"/>
      <c r="D123" s="17">
        <v>1</v>
      </c>
      <c r="E123" s="1" t="s">
        <v>195</v>
      </c>
      <c r="F123" s="8">
        <v>382290413</v>
      </c>
      <c r="G123" s="53">
        <v>288019588.89999998</v>
      </c>
      <c r="H123" s="49"/>
      <c r="I123" s="49"/>
    </row>
    <row r="124" spans="1:9" ht="19.25" customHeight="1" x14ac:dyDescent="0.2">
      <c r="A124" s="52"/>
      <c r="B124" s="1"/>
      <c r="C124" s="1"/>
      <c r="D124" s="17">
        <v>2</v>
      </c>
      <c r="E124" s="1" t="s">
        <v>31</v>
      </c>
      <c r="F124" s="59">
        <v>626369556</v>
      </c>
      <c r="G124" s="60">
        <v>624995197.29999995</v>
      </c>
      <c r="H124" s="49"/>
      <c r="I124" s="49"/>
    </row>
    <row r="125" spans="1:9" ht="19.25" customHeight="1" x14ac:dyDescent="0.2">
      <c r="A125" s="52"/>
      <c r="B125" s="1"/>
      <c r="C125" s="1"/>
      <c r="D125" s="17">
        <v>3</v>
      </c>
      <c r="E125" s="1" t="s">
        <v>30</v>
      </c>
      <c r="F125" s="8">
        <v>511258971.10000002</v>
      </c>
      <c r="G125" s="53">
        <v>461734797.69999999</v>
      </c>
      <c r="H125" s="49"/>
      <c r="I125" s="49"/>
    </row>
    <row r="126" spans="1:9" ht="19.25" customHeight="1" x14ac:dyDescent="0.2">
      <c r="A126" s="52"/>
      <c r="B126" s="1"/>
      <c r="C126" s="1"/>
      <c r="D126" s="17">
        <v>4</v>
      </c>
      <c r="E126" s="1" t="s">
        <v>196</v>
      </c>
      <c r="F126" s="8">
        <v>141059644.80000001</v>
      </c>
      <c r="G126" s="53">
        <v>139159644.80000001</v>
      </c>
      <c r="H126" s="49"/>
      <c r="I126" s="49"/>
    </row>
    <row r="127" spans="1:9" ht="19.25" customHeight="1" x14ac:dyDescent="0.2">
      <c r="A127" s="1">
        <v>119</v>
      </c>
      <c r="B127" s="1"/>
      <c r="C127" s="1" t="s">
        <v>2</v>
      </c>
      <c r="D127" s="17">
        <v>5</v>
      </c>
      <c r="E127" s="2" t="s">
        <v>39</v>
      </c>
      <c r="F127" s="5">
        <v>447833339.19999999</v>
      </c>
      <c r="G127" s="5">
        <v>405691883.75</v>
      </c>
      <c r="H127" s="5">
        <f>SUM(F123:F127)</f>
        <v>2108811924.0999999</v>
      </c>
      <c r="I127" s="5">
        <f>SUM(G123:G127)</f>
        <v>1919601112.4499998</v>
      </c>
    </row>
    <row r="128" spans="1:9" ht="19.25" customHeight="1" x14ac:dyDescent="0.2">
      <c r="A128" s="1">
        <v>120</v>
      </c>
      <c r="B128" s="1" t="s">
        <v>73</v>
      </c>
      <c r="C128" s="1" t="s">
        <v>2</v>
      </c>
      <c r="D128" s="17">
        <v>1</v>
      </c>
      <c r="E128" s="2" t="s">
        <v>94</v>
      </c>
      <c r="F128" s="5">
        <v>1940120840.9000001</v>
      </c>
      <c r="G128" s="5">
        <v>387033130.60000002</v>
      </c>
    </row>
    <row r="129" spans="1:9" ht="19.25" customHeight="1" x14ac:dyDescent="0.2">
      <c r="A129" s="1">
        <v>121</v>
      </c>
      <c r="B129" s="1"/>
      <c r="C129" s="1" t="s">
        <v>2</v>
      </c>
      <c r="D129" s="17">
        <v>2</v>
      </c>
      <c r="E129" s="19" t="s">
        <v>75</v>
      </c>
      <c r="F129" s="16">
        <v>751044201.69000006</v>
      </c>
      <c r="G129" s="16">
        <v>41128092.240000002</v>
      </c>
    </row>
    <row r="130" spans="1:9" ht="19.25" customHeight="1" x14ac:dyDescent="0.25">
      <c r="A130" s="1">
        <v>122</v>
      </c>
      <c r="B130" s="9"/>
      <c r="C130" s="1" t="s">
        <v>2</v>
      </c>
      <c r="D130" s="18">
        <v>3</v>
      </c>
      <c r="E130" s="19" t="s">
        <v>118</v>
      </c>
      <c r="F130" s="16">
        <v>1157675796.8099999</v>
      </c>
      <c r="G130" s="16">
        <v>660861547.01999998</v>
      </c>
      <c r="H130" s="49">
        <f>SUM(F128:F130)</f>
        <v>3848840839.4000001</v>
      </c>
      <c r="I130" s="49">
        <f>SUM(G128:G130)</f>
        <v>1089022769.8600001</v>
      </c>
    </row>
    <row r="131" spans="1:9" ht="19.25" customHeight="1" x14ac:dyDescent="0.2">
      <c r="A131" s="1">
        <v>123</v>
      </c>
      <c r="B131" s="1" t="s">
        <v>61</v>
      </c>
      <c r="C131" s="1" t="s">
        <v>2</v>
      </c>
      <c r="D131" s="17">
        <v>1</v>
      </c>
      <c r="E131" s="2" t="s">
        <v>66</v>
      </c>
      <c r="F131" s="5">
        <v>308447315.77999997</v>
      </c>
      <c r="G131" s="5">
        <v>156639048.63999999</v>
      </c>
    </row>
    <row r="132" spans="1:9" ht="19.25" customHeight="1" x14ac:dyDescent="0.2">
      <c r="A132" s="1">
        <v>124</v>
      </c>
      <c r="B132" s="1"/>
      <c r="C132" s="1" t="s">
        <v>2</v>
      </c>
      <c r="D132" s="17">
        <v>2</v>
      </c>
      <c r="E132" s="2" t="s">
        <v>62</v>
      </c>
      <c r="F132" s="5">
        <v>316482498.91000003</v>
      </c>
      <c r="G132" s="5">
        <v>193715501.38</v>
      </c>
    </row>
    <row r="133" spans="1:9" ht="19.25" customHeight="1" x14ac:dyDescent="0.2">
      <c r="A133" s="1">
        <v>125</v>
      </c>
      <c r="B133" s="1"/>
      <c r="C133" s="1" t="s">
        <v>2</v>
      </c>
      <c r="D133" s="17">
        <v>3</v>
      </c>
      <c r="E133" s="2" t="s">
        <v>77</v>
      </c>
      <c r="F133" s="5">
        <v>310645737.44999999</v>
      </c>
      <c r="G133" s="5">
        <v>273373024.47000003</v>
      </c>
    </row>
    <row r="134" spans="1:9" ht="19.25" customHeight="1" x14ac:dyDescent="0.2">
      <c r="A134" s="1">
        <v>126</v>
      </c>
      <c r="B134" s="1"/>
      <c r="C134" s="1" t="s">
        <v>2</v>
      </c>
      <c r="D134" s="17">
        <v>4</v>
      </c>
      <c r="E134" s="2" t="s">
        <v>71</v>
      </c>
      <c r="F134" s="5">
        <v>230077116.84</v>
      </c>
      <c r="G134" s="5">
        <v>46297611.189999998</v>
      </c>
    </row>
    <row r="135" spans="1:9" ht="19.25" customHeight="1" x14ac:dyDescent="0.2">
      <c r="A135" s="1">
        <v>127</v>
      </c>
      <c r="B135" s="1"/>
      <c r="C135" s="1" t="s">
        <v>2</v>
      </c>
      <c r="D135" s="17">
        <v>5</v>
      </c>
      <c r="E135" s="19" t="s">
        <v>106</v>
      </c>
      <c r="F135" s="16">
        <v>349085442.22000003</v>
      </c>
      <c r="G135" s="16">
        <v>155340051.41</v>
      </c>
      <c r="H135" s="49">
        <f>SUM(F131:F135)</f>
        <v>1514738111.2</v>
      </c>
      <c r="I135" s="49">
        <f>SUM(G131:G135)</f>
        <v>825365237.09000003</v>
      </c>
    </row>
    <row r="136" spans="1:9" ht="19.25" customHeight="1" x14ac:dyDescent="0.2">
      <c r="A136" s="1">
        <v>128</v>
      </c>
      <c r="B136" s="1" t="s">
        <v>46</v>
      </c>
      <c r="C136" s="1" t="s">
        <v>2</v>
      </c>
      <c r="D136" s="17">
        <v>1</v>
      </c>
      <c r="E136" s="2" t="s">
        <v>47</v>
      </c>
      <c r="F136" s="5">
        <v>305899625.45999998</v>
      </c>
      <c r="G136" s="5">
        <v>194228613.00999999</v>
      </c>
    </row>
    <row r="137" spans="1:9" ht="19.25" customHeight="1" x14ac:dyDescent="0.2">
      <c r="A137" s="1">
        <v>129</v>
      </c>
      <c r="B137" s="1"/>
      <c r="C137" s="1" t="s">
        <v>2</v>
      </c>
      <c r="D137" s="17">
        <v>2</v>
      </c>
      <c r="E137" s="2" t="s">
        <v>60</v>
      </c>
      <c r="F137" s="5">
        <v>390557802.98000002</v>
      </c>
      <c r="G137" s="5">
        <v>374467333.86000001</v>
      </c>
    </row>
    <row r="138" spans="1:9" ht="19.25" customHeight="1" x14ac:dyDescent="0.2">
      <c r="A138" s="1">
        <v>130</v>
      </c>
      <c r="B138" s="1"/>
      <c r="C138" s="1" t="s">
        <v>2</v>
      </c>
      <c r="D138" s="17">
        <v>3</v>
      </c>
      <c r="E138" s="1" t="s">
        <v>137</v>
      </c>
      <c r="F138" s="8">
        <v>147751153.86000001</v>
      </c>
      <c r="G138" s="8">
        <v>115669449.45</v>
      </c>
      <c r="H138" s="49">
        <f>SUM(F136:F138)</f>
        <v>844208582.30000007</v>
      </c>
      <c r="I138" s="49">
        <f>SUM(G136:G138)</f>
        <v>684365396.32000005</v>
      </c>
    </row>
    <row r="139" spans="1:9" ht="18" customHeight="1" x14ac:dyDescent="0.25">
      <c r="A139" s="1">
        <v>131</v>
      </c>
      <c r="B139" s="9" t="s">
        <v>116</v>
      </c>
      <c r="C139" s="1" t="s">
        <v>2</v>
      </c>
      <c r="D139" s="18">
        <v>1</v>
      </c>
      <c r="E139" s="19" t="s">
        <v>123</v>
      </c>
      <c r="F139" s="16">
        <v>2295659039.5</v>
      </c>
      <c r="G139" s="16">
        <v>1519679861</v>
      </c>
    </row>
    <row r="140" spans="1:9" ht="18" customHeight="1" x14ac:dyDescent="0.2">
      <c r="A140" s="1">
        <v>132</v>
      </c>
      <c r="B140" s="1"/>
      <c r="C140" s="1" t="s">
        <v>2</v>
      </c>
      <c r="D140" s="17">
        <v>2</v>
      </c>
      <c r="E140" s="1" t="s">
        <v>43</v>
      </c>
      <c r="F140" s="8">
        <v>356639595.97000003</v>
      </c>
      <c r="G140" s="8">
        <v>212768121.78999999</v>
      </c>
    </row>
    <row r="141" spans="1:9" x14ac:dyDescent="0.2">
      <c r="A141" s="1">
        <v>133</v>
      </c>
      <c r="B141" s="1"/>
      <c r="C141" s="1" t="s">
        <v>2</v>
      </c>
      <c r="D141" s="17">
        <v>3</v>
      </c>
      <c r="E141" s="1" t="s">
        <v>132</v>
      </c>
      <c r="F141" s="8">
        <v>2346277024.5</v>
      </c>
      <c r="G141" s="8">
        <v>1355107222.96</v>
      </c>
    </row>
    <row r="142" spans="1:9" ht="18" customHeight="1" x14ac:dyDescent="0.25">
      <c r="A142" s="1">
        <v>134</v>
      </c>
      <c r="B142" s="9"/>
      <c r="C142" s="1" t="s">
        <v>2</v>
      </c>
      <c r="D142" s="18">
        <v>4</v>
      </c>
      <c r="E142" s="19" t="s">
        <v>117</v>
      </c>
      <c r="F142" s="16">
        <v>265510154.97999999</v>
      </c>
      <c r="G142" s="16">
        <v>253473322.41</v>
      </c>
    </row>
    <row r="143" spans="1:9" ht="18" customHeight="1" x14ac:dyDescent="0.25">
      <c r="A143" s="1">
        <v>135</v>
      </c>
      <c r="B143" s="1"/>
      <c r="C143" s="1"/>
      <c r="D143" s="17">
        <v>5</v>
      </c>
      <c r="E143" s="41" t="s">
        <v>177</v>
      </c>
      <c r="F143" s="40">
        <v>623462484.83000004</v>
      </c>
      <c r="G143" s="40">
        <v>435808738.73000002</v>
      </c>
      <c r="H143" s="49">
        <f>SUM(F139:F143)</f>
        <v>5887548299.7799997</v>
      </c>
      <c r="I143" s="49">
        <f>SUM(G139:G143)</f>
        <v>3776837266.8899999</v>
      </c>
    </row>
    <row r="144" spans="1:9" ht="18" customHeight="1" x14ac:dyDescent="0.2">
      <c r="A144" s="1">
        <v>136</v>
      </c>
      <c r="B144" s="1" t="s">
        <v>69</v>
      </c>
      <c r="C144" s="1" t="s">
        <v>2</v>
      </c>
      <c r="D144" s="17">
        <v>1</v>
      </c>
      <c r="E144" s="1" t="s">
        <v>144</v>
      </c>
      <c r="F144" s="8">
        <v>30000000</v>
      </c>
      <c r="G144" s="8">
        <v>4114200</v>
      </c>
    </row>
    <row r="145" spans="1:9" ht="18" customHeight="1" x14ac:dyDescent="0.2">
      <c r="A145" s="52"/>
      <c r="B145" s="1"/>
      <c r="C145" s="1"/>
      <c r="D145" s="17">
        <v>2</v>
      </c>
      <c r="E145" s="1" t="s">
        <v>193</v>
      </c>
      <c r="F145" s="8">
        <v>1070000000</v>
      </c>
      <c r="G145" s="53">
        <v>1002578865.16</v>
      </c>
    </row>
    <row r="146" spans="1:9" ht="18" customHeight="1" x14ac:dyDescent="0.2">
      <c r="A146" s="52"/>
      <c r="B146" s="1"/>
      <c r="C146" s="1"/>
      <c r="D146" s="17"/>
      <c r="E146" s="1" t="s">
        <v>194</v>
      </c>
      <c r="F146" s="8">
        <v>1681798827</v>
      </c>
      <c r="G146" s="53">
        <v>1527018882</v>
      </c>
    </row>
    <row r="147" spans="1:9" ht="18" customHeight="1" x14ac:dyDescent="0.2">
      <c r="A147" s="1">
        <v>137</v>
      </c>
      <c r="B147" s="1"/>
      <c r="C147" s="1" t="s">
        <v>2</v>
      </c>
      <c r="D147" s="17">
        <v>3</v>
      </c>
      <c r="E147" s="2" t="s">
        <v>70</v>
      </c>
      <c r="F147" s="5">
        <v>10625483.82</v>
      </c>
      <c r="G147" s="5">
        <v>5278057.5</v>
      </c>
      <c r="H147" s="49">
        <f>SUM(F144:F147)</f>
        <v>2792424310.8200002</v>
      </c>
      <c r="I147" s="49">
        <f>SUM(G144:G147)</f>
        <v>2538990004.6599998</v>
      </c>
    </row>
    <row r="148" spans="1:9" x14ac:dyDescent="0.2">
      <c r="A148" s="1">
        <v>138</v>
      </c>
      <c r="B148" s="1" t="s">
        <v>4</v>
      </c>
      <c r="C148" s="1" t="s">
        <v>2</v>
      </c>
      <c r="D148" s="17">
        <v>1</v>
      </c>
      <c r="E148" s="1" t="s">
        <v>30</v>
      </c>
      <c r="F148" s="8">
        <v>200000000</v>
      </c>
      <c r="G148" s="8">
        <v>84262582.099999994</v>
      </c>
    </row>
    <row r="149" spans="1:9" ht="18" customHeight="1" x14ac:dyDescent="0.2">
      <c r="A149" s="1">
        <v>139</v>
      </c>
      <c r="B149" s="1"/>
      <c r="C149" s="1" t="s">
        <v>2</v>
      </c>
      <c r="D149" s="17">
        <v>2</v>
      </c>
      <c r="E149" s="1" t="s">
        <v>134</v>
      </c>
      <c r="F149" s="8">
        <v>100000000</v>
      </c>
      <c r="G149" s="8">
        <v>29988375.379999999</v>
      </c>
    </row>
    <row r="150" spans="1:9" ht="18" customHeight="1" x14ac:dyDescent="0.2">
      <c r="A150" s="1">
        <v>140</v>
      </c>
      <c r="B150" s="1"/>
      <c r="C150" s="1" t="s">
        <v>2</v>
      </c>
      <c r="D150" s="17">
        <v>3</v>
      </c>
      <c r="E150" s="2" t="s">
        <v>5</v>
      </c>
      <c r="F150" s="5">
        <v>200000000</v>
      </c>
      <c r="G150" s="5">
        <v>200889608</v>
      </c>
    </row>
    <row r="151" spans="1:9" ht="19.25" customHeight="1" x14ac:dyDescent="0.25">
      <c r="A151" s="1">
        <v>141</v>
      </c>
      <c r="B151" s="9"/>
      <c r="C151" s="1" t="s">
        <v>2</v>
      </c>
      <c r="D151" s="18">
        <v>4</v>
      </c>
      <c r="E151" s="19" t="s">
        <v>104</v>
      </c>
      <c r="F151" s="40">
        <v>179686742.09999999</v>
      </c>
      <c r="G151" s="40">
        <v>64669353.039999999</v>
      </c>
      <c r="H151" s="49">
        <f>SUM(F148:F151)</f>
        <v>679686742.10000002</v>
      </c>
      <c r="I151" s="49">
        <f>SUM(G148:G151)</f>
        <v>379809918.52000004</v>
      </c>
    </row>
    <row r="152" spans="1:9" ht="18" customHeight="1" x14ac:dyDescent="0.2">
      <c r="A152" s="1">
        <v>142</v>
      </c>
      <c r="B152" s="1" t="s">
        <v>13</v>
      </c>
      <c r="C152" s="1" t="s">
        <v>2</v>
      </c>
      <c r="D152" s="18">
        <v>3</v>
      </c>
      <c r="E152" s="19" t="s">
        <v>14</v>
      </c>
      <c r="F152" s="16">
        <v>26366531</v>
      </c>
      <c r="G152" s="16">
        <v>20903531</v>
      </c>
    </row>
    <row r="153" spans="1:9" ht="18" customHeight="1" x14ac:dyDescent="0.2">
      <c r="A153" s="1">
        <v>143</v>
      </c>
      <c r="B153" s="1"/>
      <c r="C153" s="1" t="s">
        <v>2</v>
      </c>
      <c r="D153" s="17">
        <v>4</v>
      </c>
      <c r="E153" s="19" t="s">
        <v>143</v>
      </c>
      <c r="F153" s="16">
        <v>31068608.489999998</v>
      </c>
      <c r="G153" s="16">
        <v>14309491</v>
      </c>
    </row>
    <row r="154" spans="1:9" ht="18" customHeight="1" x14ac:dyDescent="0.25">
      <c r="A154" s="1">
        <v>144</v>
      </c>
      <c r="B154" s="15"/>
      <c r="C154" s="1" t="s">
        <v>2</v>
      </c>
      <c r="D154" s="18">
        <v>7</v>
      </c>
      <c r="E154" s="19" t="s">
        <v>93</v>
      </c>
      <c r="F154" s="16">
        <v>215343572.93000001</v>
      </c>
      <c r="G154" s="16">
        <v>215322775.46000001</v>
      </c>
    </row>
    <row r="155" spans="1:9" ht="18" customHeight="1" x14ac:dyDescent="0.2">
      <c r="A155" s="1">
        <v>145</v>
      </c>
      <c r="B155" s="1"/>
      <c r="C155" s="1" t="s">
        <v>2</v>
      </c>
      <c r="D155" s="17">
        <v>8</v>
      </c>
      <c r="E155" s="1" t="s">
        <v>139</v>
      </c>
      <c r="F155" s="8">
        <v>216658860.36000001</v>
      </c>
      <c r="G155" s="8">
        <v>234786446.61000001</v>
      </c>
    </row>
    <row r="156" spans="1:9" ht="18" customHeight="1" x14ac:dyDescent="0.25">
      <c r="A156" s="1">
        <v>146</v>
      </c>
      <c r="B156" s="1"/>
      <c r="C156" s="1"/>
      <c r="D156" s="17">
        <v>9</v>
      </c>
      <c r="E156" s="41" t="s">
        <v>102</v>
      </c>
      <c r="F156" s="40">
        <v>318789233</v>
      </c>
      <c r="G156" s="40">
        <v>281580981</v>
      </c>
      <c r="H156" s="49">
        <f>SUM(F152:F156)</f>
        <v>808226805.77999997</v>
      </c>
      <c r="I156" s="49">
        <f>SUM(G152:G156)</f>
        <v>766903225.07000005</v>
      </c>
    </row>
    <row r="157" spans="1:9" ht="18" customHeight="1" x14ac:dyDescent="0.2">
      <c r="A157" s="1">
        <v>147</v>
      </c>
      <c r="B157" s="1" t="s">
        <v>78</v>
      </c>
      <c r="C157" s="1" t="s">
        <v>2</v>
      </c>
      <c r="D157" s="17">
        <v>1</v>
      </c>
      <c r="E157" s="2" t="s">
        <v>85</v>
      </c>
      <c r="F157" s="5">
        <v>4229828661.9899998</v>
      </c>
      <c r="G157" s="5">
        <v>3339954897.3099999</v>
      </c>
    </row>
    <row r="158" spans="1:9" ht="18" customHeight="1" x14ac:dyDescent="0.2">
      <c r="A158" s="1">
        <v>148</v>
      </c>
      <c r="B158" s="1"/>
      <c r="C158" s="1" t="s">
        <v>2</v>
      </c>
      <c r="D158" s="17">
        <v>2</v>
      </c>
      <c r="E158" s="2" t="s">
        <v>79</v>
      </c>
      <c r="F158" s="5">
        <v>735766009.25999999</v>
      </c>
      <c r="G158" s="5">
        <v>679300552.57000005</v>
      </c>
    </row>
    <row r="159" spans="1:9" ht="18" customHeight="1" x14ac:dyDescent="0.25">
      <c r="A159" s="1">
        <v>149</v>
      </c>
      <c r="B159" s="9"/>
      <c r="C159" s="1" t="s">
        <v>2</v>
      </c>
      <c r="D159" s="18">
        <v>3</v>
      </c>
      <c r="E159" s="19" t="s">
        <v>98</v>
      </c>
      <c r="F159" s="16">
        <v>7896174614.6099997</v>
      </c>
      <c r="G159" s="16">
        <v>7364635846.0299997</v>
      </c>
      <c r="H159" s="49">
        <f>SUM(F157:F159)</f>
        <v>12861769285.860001</v>
      </c>
      <c r="I159" s="49">
        <f>SUM(G157:G159)</f>
        <v>11383891295.91</v>
      </c>
    </row>
    <row r="160" spans="1:9" s="23" customFormat="1" ht="18" customHeight="1" x14ac:dyDescent="0.2">
      <c r="A160" s="1"/>
      <c r="B160" s="20"/>
      <c r="C160" s="20"/>
      <c r="D160" s="21"/>
      <c r="E160" s="20"/>
      <c r="F160" s="22">
        <f>SUBTOTAL(109,F4:F159)</f>
        <v>249678652888.26999</v>
      </c>
      <c r="G160" s="22">
        <f>SUBTOTAL(109,G4:G159)</f>
        <v>206737018046.77994</v>
      </c>
    </row>
    <row r="161" spans="1:7" s="23" customFormat="1" ht="18" customHeight="1" x14ac:dyDescent="0.2">
      <c r="A161" s="1"/>
      <c r="B161" s="33"/>
      <c r="C161" s="33"/>
      <c r="D161" s="34"/>
      <c r="E161" s="33"/>
      <c r="F161" s="35"/>
      <c r="G161" s="35"/>
    </row>
    <row r="162" spans="1:7" ht="33" customHeight="1" x14ac:dyDescent="0.2">
      <c r="A162" s="37"/>
      <c r="B162" s="38" t="s">
        <v>11</v>
      </c>
      <c r="C162" s="37"/>
      <c r="D162" s="36"/>
      <c r="E162" s="37"/>
      <c r="F162" s="39"/>
      <c r="G162" s="39"/>
    </row>
    <row r="163" spans="1:7" ht="18" customHeight="1" x14ac:dyDescent="0.2">
      <c r="A163" s="1">
        <v>1</v>
      </c>
      <c r="B163" s="1" t="s">
        <v>42</v>
      </c>
      <c r="C163" s="1" t="s">
        <v>11</v>
      </c>
      <c r="D163" s="17"/>
      <c r="E163" s="1"/>
      <c r="F163" s="8">
        <v>190000000</v>
      </c>
      <c r="G163" s="8">
        <v>117176875</v>
      </c>
    </row>
    <row r="164" spans="1:7" x14ac:dyDescent="0.2">
      <c r="A164" s="1">
        <v>2</v>
      </c>
      <c r="B164" s="1" t="s">
        <v>63</v>
      </c>
      <c r="C164" s="1" t="s">
        <v>11</v>
      </c>
      <c r="D164" s="17"/>
      <c r="E164" s="1"/>
      <c r="F164" s="8">
        <v>69539496.239999995</v>
      </c>
      <c r="G164" s="8">
        <v>27483634.98</v>
      </c>
    </row>
    <row r="165" spans="1:7" x14ac:dyDescent="0.2">
      <c r="A165" s="1">
        <v>3</v>
      </c>
      <c r="B165" s="1" t="s">
        <v>63</v>
      </c>
      <c r="C165" s="1" t="s">
        <v>11</v>
      </c>
      <c r="D165" s="17"/>
      <c r="E165" s="1"/>
      <c r="F165" s="8">
        <v>99539496.239999995</v>
      </c>
      <c r="G165" s="8">
        <v>72055861.260000005</v>
      </c>
    </row>
    <row r="166" spans="1:7" x14ac:dyDescent="0.2">
      <c r="A166" s="1">
        <v>4</v>
      </c>
      <c r="B166" s="1" t="s">
        <v>27</v>
      </c>
      <c r="C166" s="1"/>
      <c r="D166" s="17"/>
      <c r="E166" s="1"/>
      <c r="F166" s="8">
        <v>862123.61</v>
      </c>
      <c r="G166" s="8">
        <v>602408.82999999996</v>
      </c>
    </row>
    <row r="167" spans="1:7" x14ac:dyDescent="0.2">
      <c r="A167" s="1">
        <v>5</v>
      </c>
      <c r="B167" s="1" t="s">
        <v>174</v>
      </c>
      <c r="C167" s="1"/>
      <c r="D167" s="17"/>
      <c r="E167" s="1"/>
      <c r="F167" s="8">
        <v>0</v>
      </c>
      <c r="G167" s="8">
        <v>0</v>
      </c>
    </row>
    <row r="168" spans="1:7" ht="18" customHeight="1" x14ac:dyDescent="0.2">
      <c r="A168" s="1">
        <v>6</v>
      </c>
      <c r="B168" s="1" t="s">
        <v>89</v>
      </c>
      <c r="C168" s="1" t="s">
        <v>11</v>
      </c>
      <c r="D168" s="17"/>
      <c r="E168" s="1"/>
      <c r="F168" s="8">
        <v>4672150.01</v>
      </c>
      <c r="G168" s="8">
        <v>61055016.039999999</v>
      </c>
    </row>
    <row r="169" spans="1:7" ht="18" customHeight="1" x14ac:dyDescent="0.2">
      <c r="A169" s="1">
        <v>7</v>
      </c>
      <c r="B169" s="1" t="s">
        <v>89</v>
      </c>
      <c r="C169" s="1" t="s">
        <v>11</v>
      </c>
      <c r="D169" s="17"/>
      <c r="E169" s="1"/>
      <c r="F169" s="8">
        <v>3154687392.6000004</v>
      </c>
      <c r="G169" s="8">
        <v>2090353201</v>
      </c>
    </row>
    <row r="170" spans="1:7" x14ac:dyDescent="0.2">
      <c r="A170" s="1">
        <v>8</v>
      </c>
      <c r="B170" s="1" t="s">
        <v>21</v>
      </c>
      <c r="C170" s="1" t="s">
        <v>11</v>
      </c>
      <c r="D170" s="17"/>
      <c r="E170" s="1"/>
      <c r="F170" s="8">
        <v>157477069.21000001</v>
      </c>
      <c r="G170" s="8">
        <v>98000000</v>
      </c>
    </row>
    <row r="171" spans="1:7" x14ac:dyDescent="0.2">
      <c r="A171" s="1">
        <v>9</v>
      </c>
      <c r="B171" s="1" t="s">
        <v>12</v>
      </c>
      <c r="C171" s="1" t="s">
        <v>11</v>
      </c>
      <c r="D171" s="17"/>
      <c r="E171" s="1"/>
      <c r="F171" s="8">
        <v>300000000</v>
      </c>
      <c r="G171" s="8">
        <v>141130520</v>
      </c>
    </row>
    <row r="172" spans="1:7" ht="18" customHeight="1" x14ac:dyDescent="0.25">
      <c r="A172" s="1">
        <v>10</v>
      </c>
      <c r="B172" s="9" t="s">
        <v>6</v>
      </c>
      <c r="C172" s="9" t="s">
        <v>11</v>
      </c>
      <c r="D172" s="18"/>
      <c r="E172" s="19"/>
      <c r="F172" s="16">
        <v>761441422</v>
      </c>
      <c r="G172" s="16">
        <v>506214612</v>
      </c>
    </row>
    <row r="173" spans="1:7" ht="18" customHeight="1" x14ac:dyDescent="0.25">
      <c r="A173" s="1">
        <v>11</v>
      </c>
      <c r="B173" s="1" t="s">
        <v>15</v>
      </c>
      <c r="C173" s="1"/>
      <c r="D173" s="17"/>
      <c r="E173" s="1"/>
      <c r="F173" s="40">
        <v>24393956.699999999</v>
      </c>
      <c r="G173" s="40">
        <v>23963330</v>
      </c>
    </row>
    <row r="174" spans="1:7" ht="18" customHeight="1" x14ac:dyDescent="0.25">
      <c r="A174" s="1">
        <v>12</v>
      </c>
      <c r="B174" s="1" t="s">
        <v>129</v>
      </c>
      <c r="C174" s="1"/>
      <c r="D174" s="17"/>
      <c r="E174" s="1"/>
      <c r="F174" s="40">
        <v>29039226.719999999</v>
      </c>
      <c r="G174" s="40">
        <v>28317847.199999999</v>
      </c>
    </row>
    <row r="175" spans="1:7" ht="18" customHeight="1" x14ac:dyDescent="0.25">
      <c r="A175" s="1">
        <v>13</v>
      </c>
      <c r="B175" s="1" t="s">
        <v>83</v>
      </c>
      <c r="C175" s="1"/>
      <c r="D175" s="17"/>
      <c r="E175" s="1"/>
      <c r="F175" s="40">
        <v>28310953.690000001</v>
      </c>
      <c r="G175" s="40">
        <v>16801512.260000002</v>
      </c>
    </row>
    <row r="176" spans="1:7" ht="18" customHeight="1" x14ac:dyDescent="0.2">
      <c r="A176" s="1">
        <v>14</v>
      </c>
      <c r="B176" s="1" t="s">
        <v>34</v>
      </c>
      <c r="C176" s="1" t="s">
        <v>11</v>
      </c>
      <c r="D176" s="17"/>
      <c r="E176" s="1"/>
      <c r="F176" s="8">
        <v>33658057.670000002</v>
      </c>
      <c r="G176" s="8">
        <v>24122329.719999999</v>
      </c>
    </row>
    <row r="177" spans="1:7" ht="18" customHeight="1" x14ac:dyDescent="0.2">
      <c r="A177" s="1">
        <v>15</v>
      </c>
      <c r="B177" s="1" t="s">
        <v>72</v>
      </c>
      <c r="C177" s="1" t="s">
        <v>11</v>
      </c>
      <c r="D177" s="17"/>
      <c r="E177" s="1"/>
      <c r="F177" s="8">
        <v>59405736</v>
      </c>
      <c r="G177" s="8">
        <v>57848707.840000004</v>
      </c>
    </row>
    <row r="178" spans="1:7" ht="18" customHeight="1" x14ac:dyDescent="0.25">
      <c r="A178" s="1">
        <v>16</v>
      </c>
      <c r="B178" s="9" t="s">
        <v>1</v>
      </c>
      <c r="C178" s="9" t="s">
        <v>11</v>
      </c>
      <c r="D178" s="18"/>
      <c r="E178" s="19"/>
      <c r="F178" s="16">
        <v>283616183</v>
      </c>
      <c r="G178" s="16">
        <v>163111651</v>
      </c>
    </row>
    <row r="179" spans="1:7" ht="18" customHeight="1" x14ac:dyDescent="0.2">
      <c r="A179" s="1">
        <v>17</v>
      </c>
      <c r="B179" s="1" t="s">
        <v>159</v>
      </c>
      <c r="C179" s="1"/>
      <c r="D179" s="17"/>
      <c r="E179" s="1"/>
      <c r="F179" s="16">
        <v>508129337</v>
      </c>
      <c r="G179" s="16">
        <v>477842812</v>
      </c>
    </row>
    <row r="180" spans="1:7" ht="19.25" customHeight="1" x14ac:dyDescent="0.2">
      <c r="A180" s="1">
        <v>18</v>
      </c>
      <c r="B180" s="1" t="s">
        <v>152</v>
      </c>
      <c r="C180" s="1" t="s">
        <v>11</v>
      </c>
      <c r="D180" s="17"/>
      <c r="E180" s="1"/>
      <c r="F180" s="8">
        <v>36000000</v>
      </c>
      <c r="G180" s="8">
        <v>556319.91</v>
      </c>
    </row>
    <row r="181" spans="1:7" ht="19.25" customHeight="1" x14ac:dyDescent="0.25">
      <c r="A181" s="1">
        <v>19</v>
      </c>
      <c r="B181" s="1" t="s">
        <v>109</v>
      </c>
      <c r="C181" s="1"/>
      <c r="D181" s="17"/>
      <c r="E181" s="1"/>
      <c r="F181" s="40">
        <v>5166996.41</v>
      </c>
      <c r="G181" s="40">
        <v>17096838.199999999</v>
      </c>
    </row>
    <row r="182" spans="1:7" ht="18" customHeight="1" x14ac:dyDescent="0.2">
      <c r="A182" s="1">
        <v>20</v>
      </c>
      <c r="B182" s="1" t="s">
        <v>16</v>
      </c>
      <c r="C182" s="1" t="s">
        <v>11</v>
      </c>
      <c r="D182" s="17"/>
      <c r="E182" s="1"/>
      <c r="F182" s="8">
        <v>180041667.80000001</v>
      </c>
      <c r="G182" s="8">
        <v>138695875.87</v>
      </c>
    </row>
    <row r="183" spans="1:7" x14ac:dyDescent="0.2">
      <c r="A183" s="1">
        <v>21</v>
      </c>
      <c r="B183" s="1" t="s">
        <v>7</v>
      </c>
      <c r="C183" s="1" t="s">
        <v>11</v>
      </c>
      <c r="D183" s="17"/>
      <c r="E183" s="1"/>
      <c r="F183" s="8">
        <v>51653693.460000001</v>
      </c>
      <c r="G183" s="8">
        <v>37728738.590000004</v>
      </c>
    </row>
    <row r="184" spans="1:7" x14ac:dyDescent="0.2">
      <c r="A184" s="1">
        <v>22</v>
      </c>
      <c r="B184" s="1" t="s">
        <v>25</v>
      </c>
      <c r="C184" s="1" t="s">
        <v>11</v>
      </c>
      <c r="D184" s="17"/>
      <c r="E184" s="1"/>
      <c r="F184" s="8">
        <v>38324842</v>
      </c>
      <c r="G184" s="8">
        <v>22955400</v>
      </c>
    </row>
    <row r="185" spans="1:7" x14ac:dyDescent="0.2">
      <c r="A185" s="1">
        <v>23</v>
      </c>
      <c r="B185" s="1" t="s">
        <v>146</v>
      </c>
      <c r="C185" s="1" t="s">
        <v>11</v>
      </c>
      <c r="D185" s="17"/>
      <c r="E185" s="1"/>
      <c r="F185" s="16">
        <v>487798073.07999998</v>
      </c>
      <c r="G185" s="16">
        <v>436023741.14999998</v>
      </c>
    </row>
    <row r="186" spans="1:7" ht="18" customHeight="1" x14ac:dyDescent="0.2">
      <c r="A186" s="1">
        <v>24</v>
      </c>
      <c r="B186" s="1" t="s">
        <v>80</v>
      </c>
      <c r="C186" s="1" t="s">
        <v>11</v>
      </c>
      <c r="D186" s="17"/>
      <c r="E186" s="1"/>
      <c r="F186" s="8">
        <v>323601410.12</v>
      </c>
      <c r="G186" s="8">
        <v>219075830.84</v>
      </c>
    </row>
    <row r="187" spans="1:7" ht="18" customHeight="1" x14ac:dyDescent="0.25">
      <c r="A187" s="1">
        <v>25</v>
      </c>
      <c r="B187" s="1" t="s">
        <v>116</v>
      </c>
      <c r="C187" s="1"/>
      <c r="D187" s="17"/>
      <c r="E187" s="1"/>
      <c r="F187" s="40">
        <v>169009792.41999999</v>
      </c>
      <c r="G187" s="40">
        <v>27051231.050000001</v>
      </c>
    </row>
    <row r="188" spans="1:7" ht="18" customHeight="1" x14ac:dyDescent="0.25">
      <c r="A188" s="1">
        <v>26</v>
      </c>
      <c r="B188" s="9" t="s">
        <v>91</v>
      </c>
      <c r="C188" s="9" t="s">
        <v>11</v>
      </c>
      <c r="D188" s="18"/>
      <c r="E188" s="19"/>
      <c r="F188" s="16">
        <v>1000761431</v>
      </c>
      <c r="G188" s="16">
        <v>998280642</v>
      </c>
    </row>
    <row r="189" spans="1:7" ht="18" customHeight="1" x14ac:dyDescent="0.2">
      <c r="A189" s="1">
        <v>27</v>
      </c>
      <c r="B189" s="1" t="s">
        <v>22</v>
      </c>
      <c r="C189" s="1" t="s">
        <v>11</v>
      </c>
      <c r="D189" s="17"/>
      <c r="E189" s="1"/>
      <c r="F189" s="8">
        <v>25330848.210000001</v>
      </c>
      <c r="G189" s="8">
        <v>10782333.68</v>
      </c>
    </row>
    <row r="190" spans="1:7" ht="18" customHeight="1" x14ac:dyDescent="0.2">
      <c r="A190" s="1">
        <v>28</v>
      </c>
      <c r="B190" s="1" t="s">
        <v>73</v>
      </c>
      <c r="C190" s="1" t="s">
        <v>11</v>
      </c>
      <c r="D190" s="17"/>
      <c r="E190" s="1"/>
      <c r="F190" s="8">
        <v>180028844.15000001</v>
      </c>
      <c r="G190" s="8">
        <v>37361350</v>
      </c>
    </row>
    <row r="191" spans="1:7" ht="18" customHeight="1" x14ac:dyDescent="0.2">
      <c r="A191" s="1">
        <v>29</v>
      </c>
      <c r="B191" s="1" t="s">
        <v>61</v>
      </c>
      <c r="C191" s="1" t="s">
        <v>11</v>
      </c>
      <c r="D191" s="17"/>
      <c r="E191" s="1"/>
      <c r="F191" s="8">
        <v>12510000</v>
      </c>
      <c r="G191" s="8">
        <v>10212445.039999999</v>
      </c>
    </row>
    <row r="192" spans="1:7" x14ac:dyDescent="0.2">
      <c r="A192" s="1">
        <v>30</v>
      </c>
      <c r="B192" s="1" t="s">
        <v>46</v>
      </c>
      <c r="C192" s="1" t="s">
        <v>11</v>
      </c>
      <c r="D192" s="17"/>
      <c r="E192" s="1"/>
      <c r="F192" s="8">
        <v>90652505.5</v>
      </c>
      <c r="G192" s="8">
        <v>78923624.930000007</v>
      </c>
    </row>
    <row r="193" spans="1:9" ht="18" customHeight="1" x14ac:dyDescent="0.25">
      <c r="A193" s="1">
        <v>31</v>
      </c>
      <c r="B193" s="9" t="s">
        <v>69</v>
      </c>
      <c r="C193" s="9" t="s">
        <v>11</v>
      </c>
      <c r="D193" s="18"/>
      <c r="E193" s="19"/>
      <c r="F193" s="16">
        <v>17264346.690000001</v>
      </c>
      <c r="G193" s="16">
        <v>15302360</v>
      </c>
    </row>
    <row r="194" spans="1:9" ht="18" customHeight="1" x14ac:dyDescent="0.2">
      <c r="A194" s="1">
        <v>32</v>
      </c>
      <c r="B194" s="1" t="s">
        <v>78</v>
      </c>
      <c r="C194" s="1" t="s">
        <v>11</v>
      </c>
      <c r="D194" s="17"/>
      <c r="E194" s="1"/>
      <c r="F194" s="8">
        <v>841028266.09000003</v>
      </c>
      <c r="G194" s="8">
        <v>257303046</v>
      </c>
    </row>
    <row r="195" spans="1:9" ht="18" customHeight="1" x14ac:dyDescent="0.25">
      <c r="A195" s="1">
        <v>33</v>
      </c>
      <c r="B195" s="1" t="s">
        <v>4</v>
      </c>
      <c r="C195" s="1"/>
      <c r="D195" s="17"/>
      <c r="E195" s="1"/>
      <c r="F195" s="40">
        <v>2600000</v>
      </c>
      <c r="G195" s="40">
        <v>3600000</v>
      </c>
    </row>
    <row r="196" spans="1:9" ht="18" customHeight="1" x14ac:dyDescent="0.25">
      <c r="A196" s="1">
        <v>34</v>
      </c>
      <c r="B196" s="1" t="s">
        <v>13</v>
      </c>
      <c r="C196" s="1"/>
      <c r="D196" s="17"/>
      <c r="E196" s="1"/>
      <c r="F196" s="40">
        <v>507348382.13999999</v>
      </c>
      <c r="G196" s="40">
        <v>282934602.47000003</v>
      </c>
    </row>
    <row r="197" spans="1:9" ht="18" customHeight="1" x14ac:dyDescent="0.2">
      <c r="A197" s="1">
        <v>35</v>
      </c>
      <c r="B197" s="1" t="s">
        <v>56</v>
      </c>
      <c r="C197" s="1" t="s">
        <v>2</v>
      </c>
      <c r="D197" s="17"/>
      <c r="E197" s="1"/>
      <c r="F197" s="8">
        <v>118933567</v>
      </c>
      <c r="G197" s="8">
        <v>117738385.40000001</v>
      </c>
    </row>
    <row r="198" spans="1:9" ht="19" x14ac:dyDescent="0.25">
      <c r="A198" s="1"/>
      <c r="B198" s="25"/>
      <c r="C198" s="25"/>
      <c r="D198" s="25"/>
      <c r="E198" s="25"/>
      <c r="F198" s="26">
        <f>SUBTOTAL(109,F163:F194)</f>
        <v>9163945317.6199989</v>
      </c>
      <c r="G198" s="26">
        <f>SUBTOTAL(109,G163:G194)</f>
        <v>6213430096.3900003</v>
      </c>
      <c r="H198" s="47"/>
      <c r="I198" s="48"/>
    </row>
    <row r="199" spans="1:9" s="24" customFormat="1" ht="40.25" customHeight="1" x14ac:dyDescent="0.2">
      <c r="A199" s="27"/>
      <c r="B199" s="27"/>
      <c r="C199" s="27"/>
      <c r="D199" s="28"/>
      <c r="E199" s="29" t="s">
        <v>158</v>
      </c>
      <c r="F199" s="30">
        <f>Table356[[#Totals],[Total Income]]+F160</f>
        <v>258842598205.88998</v>
      </c>
      <c r="G199" s="30">
        <f>Table356[[#Totals],[Total Expenditure]]+G160</f>
        <v>212950448143.16995</v>
      </c>
    </row>
  </sheetData>
  <mergeCells count="2">
    <mergeCell ref="A1:G1"/>
    <mergeCell ref="A2:G2"/>
  </mergeCells>
  <conditionalFormatting sqref="F168:F174 F149:F150 F39:F62 F26:F37 F3:F7 F9:F17 F82:F83 F20:F23 F176:F186 F86:F90 F157:F165 F92:F93 F95:F98 F144:F147 F188:F194 F100:F116 F118:F142 G63 F64:F77 F152:F155">
    <cfRule type="duplicateValues" dxfId="33" priority="340"/>
  </conditionalFormatting>
  <conditionalFormatting sqref="F171:F174 F176:F177 F4:F7 F180:F186 F26:F37 F39:F62 F9:F17 F82:F83 F149:F150 F20:F23 F86:F90 F157:F164 F92:F93 F95:F98 F144:F147 F188:F190 F100:F116 F118:F142 G63 F64:F77 F152:F155">
    <cfRule type="duplicateValues" dxfId="32" priority="301"/>
  </conditionalFormatting>
  <conditionalFormatting sqref="F197">
    <cfRule type="duplicateValues" dxfId="31" priority="17"/>
    <cfRule type="duplicateValues" dxfId="30" priority="19"/>
  </conditionalFormatting>
  <conditionalFormatting sqref="F166:G166">
    <cfRule type="duplicateValues" dxfId="29" priority="13"/>
    <cfRule type="duplicateValues" dxfId="28" priority="14"/>
  </conditionalFormatting>
  <conditionalFormatting sqref="F168:G174 F149:G150 F92:G93 F26:G37 F3:G7 F17:G17 F14:F16 F9:G13 F82:G83 G78:G81 G148 F20:G23 F176:G186 F86:G90 F157:G165 F95:G98 F144:G147 F188:G194 F100:G116 F118:G142 F39:G62 F64:G77 G63 F152:G155">
    <cfRule type="duplicateValues" dxfId="27" priority="319"/>
  </conditionalFormatting>
  <conditionalFormatting sqref="F197:G197">
    <cfRule type="duplicateValues" dxfId="26" priority="18"/>
  </conditionalFormatting>
  <conditionalFormatting sqref="G193:G194 G3:G7 G26:G37 G17 G92:G93 G39:G83 G9:G13 G20:G23 G168:G174 G176:G179 G86:G90 G157:G165 G95:G98 G144:G150 G100:G116 G118:G142 G152:G155">
    <cfRule type="duplicateValues" dxfId="25" priority="269"/>
    <cfRule type="duplicateValues" dxfId="24" priority="270"/>
  </conditionalFormatting>
  <conditionalFormatting sqref="G197">
    <cfRule type="duplicateValues" dxfId="23" priority="15"/>
    <cfRule type="duplicateValues" dxfId="22" priority="16"/>
  </conditionalFormatting>
  <conditionalFormatting sqref="H86">
    <cfRule type="duplicateValues" dxfId="21" priority="9"/>
    <cfRule type="duplicateValues" dxfId="20" priority="10"/>
    <cfRule type="duplicateValues" dxfId="19" priority="11"/>
  </conditionalFormatting>
  <conditionalFormatting sqref="H127">
    <cfRule type="duplicateValues" dxfId="18" priority="3"/>
    <cfRule type="duplicateValues" dxfId="17" priority="5"/>
  </conditionalFormatting>
  <conditionalFormatting sqref="H127:I127">
    <cfRule type="duplicateValues" dxfId="16" priority="4"/>
  </conditionalFormatting>
  <conditionalFormatting sqref="I86">
    <cfRule type="duplicateValues" dxfId="15" priority="6"/>
    <cfRule type="duplicateValues" dxfId="14" priority="7"/>
    <cfRule type="duplicateValues" dxfId="13" priority="8"/>
  </conditionalFormatting>
  <conditionalFormatting sqref="I127">
    <cfRule type="duplicateValues" dxfId="12" priority="1"/>
    <cfRule type="duplicateValues" dxfId="11" priority="2"/>
  </conditionalFormatting>
  <printOptions horizontalCentered="1"/>
  <pageMargins left="0.75" right="0.75" top="1" bottom="1" header="0.5" footer="0.5"/>
  <pageSetup paperSize="9" scale="75" orientation="landscape" r:id="rId1"/>
  <headerFooter>
    <oddFooter>Page &amp;P of &amp;N</oddFooter>
  </headerFooter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89BA7-B85C-D64D-8E7D-E4AC1CA80DD4}">
  <dimension ref="A3:D40"/>
  <sheetViews>
    <sheetView tabSelected="1" zoomScale="239" workbookViewId="0">
      <selection activeCell="A8" sqref="A8"/>
    </sheetView>
  </sheetViews>
  <sheetFormatPr baseColWidth="10" defaultColWidth="27.33203125" defaultRowHeight="18" x14ac:dyDescent="0.2"/>
  <cols>
    <col min="1" max="16384" width="27.33203125" style="31"/>
  </cols>
  <sheetData>
    <row r="3" spans="1:4" x14ac:dyDescent="0.2">
      <c r="A3" s="31" t="s">
        <v>20</v>
      </c>
      <c r="B3" s="31" t="s">
        <v>200</v>
      </c>
      <c r="C3" s="67" t="s">
        <v>190</v>
      </c>
      <c r="D3" s="67" t="s">
        <v>191</v>
      </c>
    </row>
    <row r="4" spans="1:4" x14ac:dyDescent="0.2">
      <c r="B4" s="31" t="s">
        <v>42</v>
      </c>
      <c r="C4" s="67">
        <v>33906444229.400002</v>
      </c>
      <c r="D4" s="67">
        <v>16464283336.51</v>
      </c>
    </row>
    <row r="5" spans="1:4" x14ac:dyDescent="0.2">
      <c r="B5" s="31" t="s">
        <v>63</v>
      </c>
      <c r="C5" s="67">
        <v>2053549691.0999999</v>
      </c>
      <c r="D5" s="67">
        <v>1261050280.3800001</v>
      </c>
    </row>
    <row r="6" spans="1:4" x14ac:dyDescent="0.2">
      <c r="B6" s="31" t="s">
        <v>27</v>
      </c>
      <c r="C6" s="67">
        <v>23639178.170000002</v>
      </c>
      <c r="D6" s="67">
        <v>18247986.260000002</v>
      </c>
    </row>
    <row r="7" spans="1:4" x14ac:dyDescent="0.2">
      <c r="B7" s="31" t="s">
        <v>174</v>
      </c>
      <c r="C7" s="31">
        <v>0</v>
      </c>
      <c r="D7" s="31">
        <v>0</v>
      </c>
    </row>
    <row r="8" spans="1:4" x14ac:dyDescent="0.2">
      <c r="B8" s="31" t="s">
        <v>50</v>
      </c>
      <c r="C8" s="67">
        <v>662692967.87</v>
      </c>
      <c r="D8" s="67">
        <v>591441726.71000004</v>
      </c>
    </row>
    <row r="9" spans="1:4" x14ac:dyDescent="0.2">
      <c r="B9" s="31" t="s">
        <v>89</v>
      </c>
      <c r="C9" s="67">
        <v>2705495449.77</v>
      </c>
      <c r="D9" s="67">
        <v>1973419971.1999998</v>
      </c>
    </row>
    <row r="10" spans="1:4" x14ac:dyDescent="0.2">
      <c r="B10" s="31" t="s">
        <v>10</v>
      </c>
      <c r="C10" s="67">
        <v>494089674.45999998</v>
      </c>
      <c r="D10" s="67">
        <v>206926480.39000002</v>
      </c>
    </row>
    <row r="11" spans="1:4" x14ac:dyDescent="0.2">
      <c r="B11" s="31" t="s">
        <v>21</v>
      </c>
      <c r="C11" s="67">
        <v>6029832801.9300003</v>
      </c>
      <c r="D11" s="67">
        <v>3657176456.6900001</v>
      </c>
    </row>
    <row r="12" spans="1:4" x14ac:dyDescent="0.2">
      <c r="B12" s="31" t="s">
        <v>12</v>
      </c>
      <c r="C12" s="67">
        <v>113828209523.45999</v>
      </c>
      <c r="D12" s="67">
        <v>112595061437.25</v>
      </c>
    </row>
    <row r="13" spans="1:4" x14ac:dyDescent="0.2">
      <c r="B13" s="31" t="s">
        <v>6</v>
      </c>
      <c r="C13" s="67">
        <v>4383174502.3699999</v>
      </c>
      <c r="D13" s="67">
        <v>3059384894.6700001</v>
      </c>
    </row>
    <row r="14" spans="1:4" x14ac:dyDescent="0.2">
      <c r="B14" s="31" t="s">
        <v>83</v>
      </c>
      <c r="C14" s="67">
        <v>1975939643.8399999</v>
      </c>
      <c r="D14" s="67">
        <v>1591628760.8599999</v>
      </c>
    </row>
    <row r="15" spans="1:4" x14ac:dyDescent="0.2">
      <c r="B15" s="31" t="s">
        <v>15</v>
      </c>
      <c r="C15" s="67">
        <v>1624138391.3700001</v>
      </c>
      <c r="D15" s="67">
        <v>1149021356.01</v>
      </c>
    </row>
    <row r="16" spans="1:4" x14ac:dyDescent="0.2">
      <c r="B16" s="31" t="s">
        <v>34</v>
      </c>
      <c r="C16" s="67">
        <v>1666052463.52</v>
      </c>
      <c r="D16" s="67">
        <v>1346672057.76</v>
      </c>
    </row>
    <row r="17" spans="2:4" x14ac:dyDescent="0.2">
      <c r="B17" s="31" t="s">
        <v>72</v>
      </c>
      <c r="C17" s="67">
        <v>1535111624</v>
      </c>
      <c r="D17" s="67">
        <v>927169343.66999996</v>
      </c>
    </row>
    <row r="18" spans="2:4" x14ac:dyDescent="0.2">
      <c r="B18" s="31" t="s">
        <v>175</v>
      </c>
      <c r="C18" s="67">
        <v>8928394752.0900002</v>
      </c>
      <c r="D18" s="67">
        <v>8820847214.3100014</v>
      </c>
    </row>
    <row r="19" spans="2:4" x14ac:dyDescent="0.2">
      <c r="B19" s="31" t="s">
        <v>1</v>
      </c>
      <c r="C19" s="67">
        <v>4929735016.0100002</v>
      </c>
      <c r="D19" s="67">
        <v>4374488061.5100002</v>
      </c>
    </row>
    <row r="20" spans="2:4" x14ac:dyDescent="0.2">
      <c r="B20" s="31" t="s">
        <v>159</v>
      </c>
      <c r="C20" s="67">
        <v>4836483453.7200003</v>
      </c>
      <c r="D20" s="67">
        <v>4025132495.1999998</v>
      </c>
    </row>
    <row r="21" spans="2:4" x14ac:dyDescent="0.2">
      <c r="B21" s="31" t="s">
        <v>152</v>
      </c>
      <c r="C21" s="67">
        <v>700000000</v>
      </c>
      <c r="D21" s="67">
        <v>415405317</v>
      </c>
    </row>
    <row r="22" spans="2:4" x14ac:dyDescent="0.2">
      <c r="B22" s="31" t="s">
        <v>129</v>
      </c>
      <c r="C22" s="67">
        <v>223351117.97</v>
      </c>
      <c r="D22" s="67">
        <v>205935391.70999998</v>
      </c>
    </row>
    <row r="23" spans="2:4" x14ac:dyDescent="0.2">
      <c r="B23" s="31" t="s">
        <v>109</v>
      </c>
      <c r="C23" s="67">
        <v>2325500800.5900002</v>
      </c>
      <c r="D23" s="67">
        <v>213690713.36000001</v>
      </c>
    </row>
    <row r="24" spans="2:4" x14ac:dyDescent="0.2">
      <c r="B24" s="31" t="s">
        <v>16</v>
      </c>
      <c r="C24" s="67">
        <v>2961338537.25</v>
      </c>
      <c r="D24" s="67">
        <v>2013908210.6900001</v>
      </c>
    </row>
    <row r="25" spans="2:4" x14ac:dyDescent="0.2">
      <c r="B25" s="31" t="s">
        <v>40</v>
      </c>
      <c r="C25" s="68">
        <v>5722568813</v>
      </c>
      <c r="D25" s="69">
        <v>4274156011</v>
      </c>
    </row>
    <row r="26" spans="2:4" x14ac:dyDescent="0.2">
      <c r="B26" s="31" t="s">
        <v>7</v>
      </c>
      <c r="C26" s="67">
        <v>1161713709.1000001</v>
      </c>
      <c r="D26" s="67">
        <v>914933767.25999999</v>
      </c>
    </row>
    <row r="27" spans="2:4" x14ac:dyDescent="0.2">
      <c r="B27" s="31" t="s">
        <v>25</v>
      </c>
      <c r="C27" s="67">
        <v>3271484782.6400003</v>
      </c>
      <c r="D27" s="67">
        <v>2622698554.6800003</v>
      </c>
    </row>
    <row r="28" spans="2:4" x14ac:dyDescent="0.2">
      <c r="B28" s="31" t="s">
        <v>146</v>
      </c>
      <c r="C28" s="67">
        <v>3069949351.0999999</v>
      </c>
      <c r="D28" s="67">
        <v>2692563138.02</v>
      </c>
    </row>
    <row r="29" spans="2:4" x14ac:dyDescent="0.2">
      <c r="B29" s="31" t="s">
        <v>80</v>
      </c>
      <c r="C29" s="67">
        <v>7954736546.1399994</v>
      </c>
      <c r="D29" s="67">
        <v>6728000810.1000004</v>
      </c>
    </row>
    <row r="30" spans="2:4" x14ac:dyDescent="0.2">
      <c r="B30" s="31" t="s">
        <v>91</v>
      </c>
      <c r="C30" s="67">
        <v>807730254.54999995</v>
      </c>
      <c r="D30" s="67">
        <v>807730254.54999995</v>
      </c>
    </row>
    <row r="31" spans="2:4" x14ac:dyDescent="0.2">
      <c r="B31" s="31" t="s">
        <v>22</v>
      </c>
      <c r="C31" s="67">
        <v>543690436.16000009</v>
      </c>
      <c r="D31" s="67">
        <v>421257792.25999999</v>
      </c>
    </row>
    <row r="32" spans="2:4" x14ac:dyDescent="0.2">
      <c r="B32" s="31" t="s">
        <v>38</v>
      </c>
      <c r="C32" s="67">
        <v>2108811924.0999999</v>
      </c>
      <c r="D32" s="67">
        <v>1919601112.4499998</v>
      </c>
    </row>
    <row r="33" spans="2:4" x14ac:dyDescent="0.2">
      <c r="B33" s="31" t="s">
        <v>73</v>
      </c>
      <c r="C33" s="67">
        <v>3848840839.4000001</v>
      </c>
      <c r="D33" s="67">
        <v>1089022769.8600001</v>
      </c>
    </row>
    <row r="34" spans="2:4" x14ac:dyDescent="0.2">
      <c r="B34" s="31" t="s">
        <v>61</v>
      </c>
      <c r="C34" s="67">
        <v>1514738111.2</v>
      </c>
      <c r="D34" s="67">
        <v>825365237.09000003</v>
      </c>
    </row>
    <row r="35" spans="2:4" x14ac:dyDescent="0.2">
      <c r="B35" s="31" t="s">
        <v>46</v>
      </c>
      <c r="C35" s="67">
        <v>844208582.30000007</v>
      </c>
      <c r="D35" s="67">
        <v>684365396.32000005</v>
      </c>
    </row>
    <row r="36" spans="2:4" x14ac:dyDescent="0.2">
      <c r="B36" s="31" t="s">
        <v>116</v>
      </c>
      <c r="C36" s="67">
        <v>5887548299.7799997</v>
      </c>
      <c r="D36" s="67">
        <v>3776837266.8899999</v>
      </c>
    </row>
    <row r="37" spans="2:4" x14ac:dyDescent="0.2">
      <c r="B37" s="31" t="s">
        <v>69</v>
      </c>
      <c r="C37" s="67">
        <v>2792424310.8200002</v>
      </c>
      <c r="D37" s="67">
        <v>2538990004.6599998</v>
      </c>
    </row>
    <row r="38" spans="2:4" x14ac:dyDescent="0.2">
      <c r="B38" s="31" t="s">
        <v>4</v>
      </c>
      <c r="C38" s="67">
        <v>679686742.10000002</v>
      </c>
      <c r="D38" s="67">
        <v>379809918.52000004</v>
      </c>
    </row>
    <row r="39" spans="2:4" x14ac:dyDescent="0.2">
      <c r="B39" s="31" t="s">
        <v>13</v>
      </c>
      <c r="C39" s="67">
        <v>808226805.77999997</v>
      </c>
      <c r="D39" s="67">
        <v>766903225.07000005</v>
      </c>
    </row>
    <row r="40" spans="2:4" x14ac:dyDescent="0.2">
      <c r="B40" s="31" t="s">
        <v>78</v>
      </c>
      <c r="C40" s="67">
        <v>12861769285.860001</v>
      </c>
      <c r="D40" s="67">
        <v>11383891295.91</v>
      </c>
    </row>
  </sheetData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3FC7B-36AB-A44B-8EE7-5A90D13EF66D}">
  <dimension ref="A1:E41"/>
  <sheetViews>
    <sheetView zoomScale="125" workbookViewId="0">
      <selection sqref="A1:A37"/>
    </sheetView>
  </sheetViews>
  <sheetFormatPr baseColWidth="10" defaultColWidth="11.1640625" defaultRowHeight="18" x14ac:dyDescent="0.2"/>
  <cols>
    <col min="1" max="1" width="24" style="31" customWidth="1"/>
  </cols>
  <sheetData>
    <row r="1" spans="1:1" x14ac:dyDescent="0.2">
      <c r="A1" s="31" t="s">
        <v>42</v>
      </c>
    </row>
    <row r="2" spans="1:1" x14ac:dyDescent="0.2">
      <c r="A2" s="31" t="s">
        <v>63</v>
      </c>
    </row>
    <row r="3" spans="1:1" x14ac:dyDescent="0.2">
      <c r="A3" s="31" t="s">
        <v>27</v>
      </c>
    </row>
    <row r="4" spans="1:1" x14ac:dyDescent="0.2">
      <c r="A4" s="31" t="s">
        <v>174</v>
      </c>
    </row>
    <row r="5" spans="1:1" x14ac:dyDescent="0.2">
      <c r="A5" s="31" t="s">
        <v>50</v>
      </c>
    </row>
    <row r="6" spans="1:1" x14ac:dyDescent="0.2">
      <c r="A6" s="31" t="s">
        <v>89</v>
      </c>
    </row>
    <row r="7" spans="1:1" x14ac:dyDescent="0.2">
      <c r="A7" s="31" t="s">
        <v>10</v>
      </c>
    </row>
    <row r="8" spans="1:1" x14ac:dyDescent="0.2">
      <c r="A8" s="31" t="s">
        <v>21</v>
      </c>
    </row>
    <row r="9" spans="1:1" x14ac:dyDescent="0.2">
      <c r="A9" s="31" t="s">
        <v>12</v>
      </c>
    </row>
    <row r="10" spans="1:1" x14ac:dyDescent="0.2">
      <c r="A10" s="31" t="s">
        <v>6</v>
      </c>
    </row>
    <row r="11" spans="1:1" x14ac:dyDescent="0.2">
      <c r="A11" s="31" t="s">
        <v>83</v>
      </c>
    </row>
    <row r="12" spans="1:1" x14ac:dyDescent="0.2">
      <c r="A12" s="31" t="s">
        <v>15</v>
      </c>
    </row>
    <row r="13" spans="1:1" x14ac:dyDescent="0.2">
      <c r="A13" s="31" t="s">
        <v>34</v>
      </c>
    </row>
    <row r="14" spans="1:1" x14ac:dyDescent="0.2">
      <c r="A14" s="31" t="s">
        <v>72</v>
      </c>
    </row>
    <row r="15" spans="1:1" x14ac:dyDescent="0.2">
      <c r="A15" s="31" t="s">
        <v>175</v>
      </c>
    </row>
    <row r="16" spans="1:1" x14ac:dyDescent="0.2">
      <c r="A16" s="31" t="s">
        <v>1</v>
      </c>
    </row>
    <row r="17" spans="1:1" x14ac:dyDescent="0.2">
      <c r="A17" s="31" t="s">
        <v>159</v>
      </c>
    </row>
    <row r="18" spans="1:1" x14ac:dyDescent="0.2">
      <c r="A18" s="31" t="s">
        <v>152</v>
      </c>
    </row>
    <row r="19" spans="1:1" x14ac:dyDescent="0.2">
      <c r="A19" s="31" t="s">
        <v>129</v>
      </c>
    </row>
    <row r="20" spans="1:1" x14ac:dyDescent="0.2">
      <c r="A20" s="31" t="s">
        <v>109</v>
      </c>
    </row>
    <row r="21" spans="1:1" x14ac:dyDescent="0.2">
      <c r="A21" s="31" t="s">
        <v>16</v>
      </c>
    </row>
    <row r="22" spans="1:1" x14ac:dyDescent="0.2">
      <c r="A22" s="31" t="s">
        <v>40</v>
      </c>
    </row>
    <row r="23" spans="1:1" x14ac:dyDescent="0.2">
      <c r="A23" s="31" t="s">
        <v>7</v>
      </c>
    </row>
    <row r="24" spans="1:1" x14ac:dyDescent="0.2">
      <c r="A24" s="31" t="s">
        <v>25</v>
      </c>
    </row>
    <row r="25" spans="1:1" x14ac:dyDescent="0.2">
      <c r="A25" s="31" t="s">
        <v>146</v>
      </c>
    </row>
    <row r="26" spans="1:1" x14ac:dyDescent="0.2">
      <c r="A26" s="31" t="s">
        <v>80</v>
      </c>
    </row>
    <row r="27" spans="1:1" x14ac:dyDescent="0.2">
      <c r="A27" s="31" t="s">
        <v>91</v>
      </c>
    </row>
    <row r="28" spans="1:1" x14ac:dyDescent="0.2">
      <c r="A28" s="31" t="s">
        <v>22</v>
      </c>
    </row>
    <row r="29" spans="1:1" x14ac:dyDescent="0.2">
      <c r="A29" s="31" t="s">
        <v>38</v>
      </c>
    </row>
    <row r="30" spans="1:1" x14ac:dyDescent="0.2">
      <c r="A30" s="31" t="s">
        <v>73</v>
      </c>
    </row>
    <row r="31" spans="1:1" x14ac:dyDescent="0.2">
      <c r="A31" s="31" t="s">
        <v>61</v>
      </c>
    </row>
    <row r="32" spans="1:1" x14ac:dyDescent="0.2">
      <c r="A32" s="31" t="s">
        <v>46</v>
      </c>
    </row>
    <row r="33" spans="1:5" x14ac:dyDescent="0.2">
      <c r="A33" s="31" t="s">
        <v>116</v>
      </c>
    </row>
    <row r="34" spans="1:5" x14ac:dyDescent="0.2">
      <c r="A34" s="31" t="s">
        <v>69</v>
      </c>
    </row>
    <row r="35" spans="1:5" x14ac:dyDescent="0.2">
      <c r="A35" s="31" t="s">
        <v>4</v>
      </c>
    </row>
    <row r="36" spans="1:5" x14ac:dyDescent="0.2">
      <c r="A36" s="31" t="s">
        <v>13</v>
      </c>
    </row>
    <row r="37" spans="1:5" x14ac:dyDescent="0.2">
      <c r="A37" s="31" t="s">
        <v>78</v>
      </c>
    </row>
    <row r="41" spans="1:5" x14ac:dyDescent="0.2">
      <c r="E41" s="44"/>
    </row>
  </sheetData>
  <sortState ref="A1:A41">
    <sortCondition ref="A1"/>
  </sortState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DC064-10BE-E14D-BA84-4328E8517F3C}">
  <dimension ref="A1:E17"/>
  <sheetViews>
    <sheetView zoomScale="144" workbookViewId="0">
      <selection activeCell="A18" sqref="A18:XFD18"/>
    </sheetView>
  </sheetViews>
  <sheetFormatPr baseColWidth="10" defaultColWidth="11.1640625" defaultRowHeight="16" x14ac:dyDescent="0.2"/>
  <cols>
    <col min="3" max="3" width="41.1640625" customWidth="1"/>
    <col min="4" max="4" width="16.5" customWidth="1"/>
  </cols>
  <sheetData>
    <row r="1" spans="1:5" x14ac:dyDescent="0.2">
      <c r="A1" s="66" t="s">
        <v>187</v>
      </c>
      <c r="B1" s="66"/>
      <c r="C1" s="66"/>
      <c r="D1" s="66"/>
      <c r="E1" s="66"/>
    </row>
    <row r="2" spans="1:5" x14ac:dyDescent="0.2">
      <c r="A2" t="s">
        <v>91</v>
      </c>
      <c r="B2" t="s">
        <v>11</v>
      </c>
      <c r="D2">
        <v>1000761431</v>
      </c>
      <c r="E2">
        <v>998280642</v>
      </c>
    </row>
    <row r="3" spans="1:5" x14ac:dyDescent="0.2">
      <c r="A3" t="s">
        <v>40</v>
      </c>
      <c r="B3" t="s">
        <v>2</v>
      </c>
      <c r="C3" t="s">
        <v>138</v>
      </c>
      <c r="D3">
        <v>2371727067</v>
      </c>
      <c r="E3">
        <v>1883707710</v>
      </c>
    </row>
    <row r="4" spans="1:5" x14ac:dyDescent="0.2">
      <c r="A4" t="s">
        <v>40</v>
      </c>
      <c r="B4" t="s">
        <v>2</v>
      </c>
      <c r="C4" t="s">
        <v>176</v>
      </c>
      <c r="D4">
        <v>3007000000</v>
      </c>
      <c r="E4">
        <v>2376720000</v>
      </c>
    </row>
    <row r="5" spans="1:5" x14ac:dyDescent="0.2">
      <c r="A5" t="s">
        <v>40</v>
      </c>
      <c r="B5" t="s">
        <v>2</v>
      </c>
      <c r="C5" t="s">
        <v>140</v>
      </c>
      <c r="D5">
        <v>275357746</v>
      </c>
      <c r="E5">
        <v>0</v>
      </c>
    </row>
    <row r="6" spans="1:5" x14ac:dyDescent="0.2">
      <c r="A6" t="s">
        <v>116</v>
      </c>
      <c r="B6" t="s">
        <v>2</v>
      </c>
      <c r="C6" t="s">
        <v>177</v>
      </c>
      <c r="D6">
        <v>623462484.83000004</v>
      </c>
      <c r="E6">
        <v>435808738.73000002</v>
      </c>
    </row>
    <row r="7" spans="1:5" x14ac:dyDescent="0.2">
      <c r="A7" t="s">
        <v>91</v>
      </c>
      <c r="B7" t="s">
        <v>2</v>
      </c>
      <c r="C7" t="s">
        <v>178</v>
      </c>
      <c r="D7" t="s">
        <v>179</v>
      </c>
      <c r="E7">
        <v>293398321</v>
      </c>
    </row>
    <row r="8" spans="1:5" x14ac:dyDescent="0.2">
      <c r="A8" t="s">
        <v>40</v>
      </c>
      <c r="B8" t="s">
        <v>2</v>
      </c>
      <c r="C8" t="s">
        <v>180</v>
      </c>
      <c r="D8">
        <v>68484000</v>
      </c>
      <c r="E8">
        <v>13728301</v>
      </c>
    </row>
    <row r="9" spans="1:5" x14ac:dyDescent="0.2">
      <c r="A9" t="s">
        <v>56</v>
      </c>
      <c r="B9" t="s">
        <v>11</v>
      </c>
      <c r="D9">
        <v>118933567</v>
      </c>
      <c r="E9">
        <v>117738385.5</v>
      </c>
    </row>
    <row r="10" spans="1:5" x14ac:dyDescent="0.2">
      <c r="A10" t="s">
        <v>109</v>
      </c>
      <c r="B10" t="s">
        <v>11</v>
      </c>
      <c r="D10">
        <v>148818302.31999999</v>
      </c>
      <c r="E10">
        <v>12640761</v>
      </c>
    </row>
    <row r="11" spans="1:5" x14ac:dyDescent="0.2">
      <c r="A11" t="s">
        <v>50</v>
      </c>
      <c r="B11" t="s">
        <v>2</v>
      </c>
      <c r="C11" t="s">
        <v>181</v>
      </c>
      <c r="D11" s="32">
        <v>1846794.17</v>
      </c>
      <c r="E11">
        <v>74892331.599999994</v>
      </c>
    </row>
    <row r="12" spans="1:5" x14ac:dyDescent="0.2">
      <c r="A12" t="s">
        <v>116</v>
      </c>
      <c r="B12" t="s">
        <v>11</v>
      </c>
      <c r="D12">
        <v>169009792.41999999</v>
      </c>
      <c r="E12">
        <v>27051231.050000001</v>
      </c>
    </row>
    <row r="13" spans="1:5" x14ac:dyDescent="0.2">
      <c r="A13" t="s">
        <v>10</v>
      </c>
      <c r="B13" t="s">
        <v>2</v>
      </c>
      <c r="C13" t="s">
        <v>76</v>
      </c>
      <c r="D13">
        <v>959801</v>
      </c>
      <c r="E13">
        <v>8154198</v>
      </c>
    </row>
    <row r="14" spans="1:5" x14ac:dyDescent="0.2">
      <c r="A14" t="s">
        <v>7</v>
      </c>
      <c r="B14" t="s">
        <v>2</v>
      </c>
      <c r="C14" t="s">
        <v>137</v>
      </c>
      <c r="D14">
        <v>38000000</v>
      </c>
      <c r="E14">
        <v>36859900</v>
      </c>
    </row>
    <row r="15" spans="1:5" x14ac:dyDescent="0.2">
      <c r="A15" t="s">
        <v>80</v>
      </c>
      <c r="B15" t="s">
        <v>2</v>
      </c>
      <c r="C15" t="s">
        <v>182</v>
      </c>
      <c r="D15">
        <v>6713587720</v>
      </c>
      <c r="E15">
        <v>6019484020</v>
      </c>
    </row>
    <row r="16" spans="1:5" x14ac:dyDescent="0.2">
      <c r="A16" t="s">
        <v>80</v>
      </c>
      <c r="B16" t="s">
        <v>2</v>
      </c>
      <c r="C16" t="s">
        <v>183</v>
      </c>
      <c r="D16">
        <v>6713587720</v>
      </c>
      <c r="E16">
        <v>6019484020</v>
      </c>
    </row>
    <row r="17" spans="1:5" x14ac:dyDescent="0.2">
      <c r="A17" t="s">
        <v>61</v>
      </c>
      <c r="B17" t="s">
        <v>2</v>
      </c>
      <c r="C17" t="s">
        <v>184</v>
      </c>
      <c r="D17">
        <v>230077116.84</v>
      </c>
      <c r="E17">
        <v>46297611.189999998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2302230100Income and Expenditur</vt:lpstr>
      <vt:lpstr>Sheet2</vt:lpstr>
      <vt:lpstr>Sheet1</vt:lpstr>
      <vt:lpstr>217</vt:lpstr>
      <vt:lpstr>'2302230100Income and Expenditur'!Print_Area</vt:lpstr>
      <vt:lpstr>'2302230100Income and Expenditur'!Print_Titles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2024-02-27T16:06:17Z</cp:lastPrinted>
  <dcterms:created xsi:type="dcterms:W3CDTF">2024-02-23T00:11:55Z</dcterms:created>
  <dcterms:modified xsi:type="dcterms:W3CDTF">2024-04-08T18:38:36Z</dcterms:modified>
</cp:coreProperties>
</file>